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EF5F9C96-D733-475D-8E1B-28E9141DCF61}" xr6:coauthVersionLast="47" xr6:coauthVersionMax="47" xr10:uidLastSave="{00000000-0000-0000-0000-000000000000}"/>
  <bookViews>
    <workbookView xWindow="19200" yWindow="0" windowWidth="19200" windowHeight="21000" xr2:uid="{00000000-000D-0000-FFFF-FFFF00000000}"/>
  </bookViews>
  <sheets>
    <sheet name="Payroll" sheetId="1" r:id="rId1"/>
    <sheet name="Rides" sheetId="2" r:id="rId2"/>
    <sheet name="CHARTING" sheetId="3" r:id="rId3"/>
    <sheet name="if-and-or" sheetId="5" r:id="rId4"/>
    <sheet name="sum sumif" sheetId="6" r:id="rId5"/>
    <sheet name="Sheet1" sheetId="13" r:id="rId6"/>
    <sheet name="Count" sheetId="7" r:id="rId7"/>
    <sheet name="Lookup-Match" sheetId="8" r:id="rId8"/>
    <sheet name="EXACT-TRIM-VALUE" sheetId="9" r:id="rId9"/>
    <sheet name="Round iferror" sheetId="10" r:id="rId10"/>
    <sheet name="ABS-TRUNC-DATES" sheetId="11" r:id="rId11"/>
    <sheet name="TEXT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8" l="1"/>
  <c r="B10" i="8"/>
  <c r="B11" i="8"/>
  <c r="B12" i="8"/>
  <c r="B13" i="8"/>
  <c r="B14" i="8"/>
  <c r="B15" i="8"/>
  <c r="B16" i="8"/>
  <c r="B17" i="8"/>
  <c r="E30" i="8"/>
  <c r="E29" i="8"/>
  <c r="E28" i="8"/>
  <c r="E27" i="8"/>
  <c r="E26" i="8"/>
  <c r="E25" i="8"/>
  <c r="E24" i="8"/>
  <c r="S10" i="7" l="1"/>
  <c r="S9" i="7"/>
  <c r="S8" i="7"/>
  <c r="S7" i="7"/>
  <c r="S6" i="7"/>
  <c r="S5" i="7"/>
  <c r="S4" i="7"/>
  <c r="S3" i="7"/>
  <c r="S2" i="7"/>
  <c r="H10" i="3" l="1"/>
  <c r="H9" i="3"/>
  <c r="H8" i="3"/>
  <c r="H7" i="3"/>
  <c r="H6" i="3"/>
  <c r="H5" i="3"/>
  <c r="G2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5" i="1"/>
  <c r="F27" i="2"/>
  <c r="E27" i="2"/>
</calcChain>
</file>

<file path=xl/sharedStrings.xml><?xml version="1.0" encoding="utf-8"?>
<sst xmlns="http://schemas.openxmlformats.org/spreadsheetml/2006/main" count="1216" uniqueCount="662">
  <si>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</si>
  <si>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</si>
  <si>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</si>
  <si>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</si>
  <si>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</si>
  <si>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</si>
  <si>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</si>
  <si>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</si>
  <si>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</si>
  <si>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</si>
  <si>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</si>
  <si>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</si>
  <si>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</si>
  <si>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</si>
  <si>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</si>
  <si>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</si>
  <si>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</si>
  <si>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</si>
  <si>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</si>
  <si>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</si>
  <si>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</si>
  <si>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</si>
  <si>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</si>
  <si>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</si>
  <si>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</si>
  <si>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</si>
  <si>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</si>
  <si>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</si>
  <si>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</si>
  <si>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</si>
  <si>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</si>
  <si>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</si>
  <si>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</si>
  <si>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</si>
  <si>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</si>
  <si>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</si>
  <si>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</si>
  <si>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</si>
  <si>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</si>
  <si>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</si>
  <si>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</si>
  <si>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</si>
  <si>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</si>
  <si>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</si>
  <si>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</si>
  <si>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</si>
  <si>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</si>
  <si>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</si>
  <si>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</si>
  <si>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</si>
  <si>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</si>
  <si>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</si>
  <si>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</si>
  <si>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</si>
  <si>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</si>
  <si>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</si>
  <si>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</si>
  <si>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</si>
  <si>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</si>
  <si>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</si>
  <si>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</si>
  <si>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</si>
  <si>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</si>
  <si>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</si>
  <si>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</si>
  <si>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Chris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</si>
  <si>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</si>
  <si>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</si>
  <si>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</si>
  <si>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</si>
  <si>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</si>
  <si>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</si>
  <si>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</si>
  <si>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</si>
  <si>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</si>
  <si>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</si>
  <si>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</si>
  <si>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</si>
  <si>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</si>
  <si>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</si>
  <si>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</si>
  <si>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</si>
  <si>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</si>
  <si>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</si>
  <si>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</si>
  <si>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</si>
  <si>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</si>
  <si>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</si>
  <si>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</si>
  <si>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</si>
  <si>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</si>
  <si>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</si>
  <si>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</si>
  <si>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</si>
  <si>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</si>
  <si>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</si>
  <si>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</si>
  <si>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</si>
  <si>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</si>
  <si>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</si>
  <si>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</si>
  <si>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</si>
  <si>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</si>
  <si>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</si>
  <si>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</si>
  <si>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</si>
  <si>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</si>
  <si>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</si>
  <si>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</si>
  <si>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</si>
  <si>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</si>
  <si>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</si>
  <si>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</si>
  <si>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</si>
  <si>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</si>
  <si>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</si>
  <si>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</si>
  <si>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</si>
  <si>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</si>
  <si>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</si>
  <si>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</si>
  <si>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</si>
  <si>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</si>
  <si>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</si>
  <si>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</si>
  <si>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</si>
  <si>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</si>
  <si>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</si>
  <si>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</si>
  <si>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</si>
  <si>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</si>
  <si>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</si>
  <si>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</si>
  <si>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</si>
  <si>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</si>
  <si>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</si>
  <si>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</si>
  <si>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</si>
  <si>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</si>
  <si>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</si>
  <si>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</si>
  <si>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</si>
  <si>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</si>
  <si>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</si>
  <si>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</si>
  <si>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</si>
  <si>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</si>
  <si>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</si>
  <si>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</si>
  <si>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</si>
  <si>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</si>
  <si>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</si>
  <si>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</si>
  <si>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</si>
  <si>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</si>
  <si>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</si>
  <si>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</si>
  <si>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</si>
  <si>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</si>
  <si>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</si>
  <si>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</si>
  <si>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</si>
  <si>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</si>
  <si>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</si>
  <si>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</si>
  <si>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</si>
  <si>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</si>
  <si>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</si>
  <si>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</si>
  <si>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</si>
  <si>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</si>
  <si>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</si>
  <si>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</si>
  <si>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Henry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</si>
  <si>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</si>
  <si>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</si>
  <si>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</si>
  <si>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</si>
  <si>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</si>
  <si>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</si>
  <si>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</si>
  <si>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</si>
  <si>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</si>
  <si>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</si>
  <si>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</si>
  <si>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</si>
  <si>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</si>
  <si>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</si>
  <si>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</si>
  <si>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</si>
  <si>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</si>
  <si>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</si>
  <si>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</si>
  <si>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</si>
  <si>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</si>
  <si>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</si>
  <si>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</si>
  <si>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</si>
  <si>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</si>
  <si>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</si>
  <si>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</si>
  <si>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</si>
  <si>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</si>
  <si>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</si>
  <si>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</si>
  <si>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</si>
  <si>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</si>
  <si>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</si>
  <si>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</si>
  <si>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</si>
  <si>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</si>
  <si>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</si>
  <si>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</si>
  <si>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</si>
  <si>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</si>
  <si>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</si>
  <si>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</si>
  <si>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</si>
  <si>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</si>
  <si>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</si>
  <si>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</si>
  <si>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</si>
  <si>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</si>
  <si>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</si>
  <si>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</si>
  <si>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</si>
  <si>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</si>
  <si>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</si>
  <si>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</si>
  <si>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</si>
  <si>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</si>
  <si>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</si>
  <si>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</si>
  <si>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</si>
  <si>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</si>
  <si>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</si>
  <si>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</si>
  <si>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</si>
  <si>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</si>
  <si>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</si>
  <si>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</si>
  <si>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</si>
  <si>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</si>
  <si>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</si>
  <si>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</si>
  <si>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</si>
  <si>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</si>
  <si>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</si>
  <si>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</si>
  <si>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</si>
  <si>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</si>
  <si>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</si>
  <si>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</si>
  <si>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</si>
  <si>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</si>
  <si>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</si>
  <si>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</si>
  <si>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</si>
  <si>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</si>
  <si>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</si>
  <si>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</si>
  <si>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</si>
  <si>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</si>
  <si>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</si>
  <si>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</si>
  <si>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</si>
  <si>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</si>
  <si>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</si>
  <si>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</si>
  <si>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</si>
  <si>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</si>
  <si>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</si>
  <si>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</si>
  <si>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</si>
  <si>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</si>
  <si>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</si>
  <si>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</si>
  <si>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</si>
  <si>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</si>
  <si>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</si>
  <si>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</si>
  <si>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</si>
  <si>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</si>
  <si>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</si>
  <si>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</si>
  <si>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</si>
  <si>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</si>
  <si>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</si>
  <si>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</si>
  <si>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List of Attractions - (Canada)</t>
  </si>
  <si>
    <t>Rec #</t>
  </si>
  <si>
    <t>Name</t>
  </si>
  <si>
    <t>Location</t>
  </si>
  <si>
    <t>Tickets Required</t>
  </si>
  <si>
    <t>Duration  (in min)</t>
  </si>
  <si>
    <t>Ride Opens</t>
  </si>
  <si>
    <t>Attendant Expertise</t>
  </si>
  <si>
    <t>360 Degree Dare</t>
  </si>
  <si>
    <t>C1</t>
  </si>
  <si>
    <t>June</t>
  </si>
  <si>
    <t>High</t>
  </si>
  <si>
    <t>Tea Cups</t>
  </si>
  <si>
    <t>D2</t>
  </si>
  <si>
    <t>April</t>
  </si>
  <si>
    <t>Medium</t>
  </si>
  <si>
    <t>Serpent Rollercoaster</t>
  </si>
  <si>
    <t>C6</t>
  </si>
  <si>
    <t>Canoe Ride</t>
  </si>
  <si>
    <t>A4</t>
  </si>
  <si>
    <t>July</t>
  </si>
  <si>
    <t>Concerts</t>
  </si>
  <si>
    <t>B5</t>
  </si>
  <si>
    <t>March</t>
  </si>
  <si>
    <t>Low</t>
  </si>
  <si>
    <t>Flume</t>
  </si>
  <si>
    <t>A3</t>
  </si>
  <si>
    <t>Little Broadway</t>
  </si>
  <si>
    <t>B4</t>
  </si>
  <si>
    <t>Surround-Cinema</t>
  </si>
  <si>
    <t>B3</t>
  </si>
  <si>
    <t>Puppet Show</t>
  </si>
  <si>
    <t>B2</t>
  </si>
  <si>
    <t>Giant Waterslide</t>
  </si>
  <si>
    <t>A5</t>
  </si>
  <si>
    <t>Space Voyage</t>
  </si>
  <si>
    <t>C4</t>
  </si>
  <si>
    <t>Kiddie Carousel</t>
  </si>
  <si>
    <t>D3</t>
  </si>
  <si>
    <t>May</t>
  </si>
  <si>
    <t>Airplanes</t>
  </si>
  <si>
    <t>D4</t>
  </si>
  <si>
    <t>Chugga Choo Choo</t>
  </si>
  <si>
    <t>D1</t>
  </si>
  <si>
    <t>Small Waterslide</t>
  </si>
  <si>
    <t>A1</t>
  </si>
  <si>
    <t>Paddle Boats</t>
  </si>
  <si>
    <t>A2</t>
  </si>
  <si>
    <t>Duck Pond</t>
  </si>
  <si>
    <t>D5</t>
  </si>
  <si>
    <t>Juggler/Acrobats</t>
  </si>
  <si>
    <t>B1</t>
  </si>
  <si>
    <t>Swings</t>
  </si>
  <si>
    <t>C2</t>
  </si>
  <si>
    <t>Splash Speedway</t>
  </si>
  <si>
    <t>C3</t>
  </si>
  <si>
    <t>Averages:</t>
  </si>
  <si>
    <t>Scary Rides</t>
  </si>
  <si>
    <t>TOTAL</t>
  </si>
  <si>
    <t>Customer</t>
  </si>
  <si>
    <t>Tons</t>
  </si>
  <si>
    <t>USD/NT</t>
  </si>
  <si>
    <t>RED</t>
  </si>
  <si>
    <t>BLUE</t>
  </si>
  <si>
    <t>GREEN</t>
  </si>
  <si>
    <t>ABC</t>
  </si>
  <si>
    <t>1ST NATIONAL</t>
  </si>
  <si>
    <t>GMA</t>
  </si>
  <si>
    <t>POST-IT</t>
  </si>
  <si>
    <t>MENARDS</t>
  </si>
  <si>
    <t>ARMOR</t>
  </si>
  <si>
    <t>RETIREMENT SCHEDULE</t>
  </si>
  <si>
    <t>NAME</t>
  </si>
  <si>
    <t>AGE</t>
  </si>
  <si>
    <t>YEARS WORKED</t>
  </si>
  <si>
    <t>Age Over 62</t>
  </si>
  <si>
    <t>Age+Years &gt;70</t>
  </si>
  <si>
    <t>age&gt;40 and Years&gt;20</t>
  </si>
  <si>
    <t>age &gt;60 or years &gt;30</t>
  </si>
  <si>
    <t>FIN</t>
  </si>
  <si>
    <t>Ruth</t>
  </si>
  <si>
    <t>ENG</t>
  </si>
  <si>
    <t>Jan</t>
  </si>
  <si>
    <t>MED</t>
  </si>
  <si>
    <t>Joan</t>
  </si>
  <si>
    <t>Lisa</t>
  </si>
  <si>
    <t>Ken</t>
  </si>
  <si>
    <t>Angie</t>
  </si>
  <si>
    <t>Jen</t>
  </si>
  <si>
    <t xml:space="preserve">Bob </t>
  </si>
  <si>
    <t>Jacob</t>
  </si>
  <si>
    <t>Laurie</t>
  </si>
  <si>
    <t>CR SALES (tons)</t>
  </si>
  <si>
    <t>ORDER</t>
  </si>
  <si>
    <t>Include or</t>
  </si>
  <si>
    <t>Grocery item</t>
  </si>
  <si>
    <t>Cost</t>
  </si>
  <si>
    <t>Qty</t>
  </si>
  <si>
    <t>1Q2010</t>
  </si>
  <si>
    <t>MONTH</t>
  </si>
  <si>
    <t>PRODUCT DETAIL</t>
  </si>
  <si>
    <t>Exclude</t>
  </si>
  <si>
    <t>Apples</t>
  </si>
  <si>
    <t>2Q2010</t>
  </si>
  <si>
    <t>Include</t>
  </si>
  <si>
    <t>Oranges</t>
  </si>
  <si>
    <t>3Q2010</t>
  </si>
  <si>
    <t>Milk</t>
  </si>
  <si>
    <t>4Q2010</t>
  </si>
  <si>
    <t>Cookies</t>
  </si>
  <si>
    <t>Bread</t>
  </si>
  <si>
    <t>Pop</t>
  </si>
  <si>
    <t>Toothpaste</t>
  </si>
  <si>
    <t>Total amount spent:</t>
  </si>
  <si>
    <t>TOTAL TONS if "Include"</t>
  </si>
  <si>
    <t>TOTAL TONS if month is 201101</t>
  </si>
  <si>
    <t>TOTAL TONS if month is 201101 and INCLUDE</t>
  </si>
  <si>
    <t>AVERAGE TONS</t>
  </si>
  <si>
    <t>AVERAGE TONS if "Include"</t>
  </si>
  <si>
    <t>AVERAGE TONS if month is 201101</t>
  </si>
  <si>
    <t>AVERAGE TONS if month is 201101 and INCLUDE</t>
  </si>
  <si>
    <t>Dept</t>
  </si>
  <si>
    <t>Division</t>
  </si>
  <si>
    <t>Age</t>
  </si>
  <si>
    <t># of kids</t>
  </si>
  <si>
    <t>Exceeds Widgets Quota</t>
  </si>
  <si>
    <t>Exceeds Gadgets Quota</t>
  </si>
  <si>
    <t>Exceeds Brackets Quota</t>
  </si>
  <si>
    <t>Student</t>
  </si>
  <si>
    <t>Test A</t>
  </si>
  <si>
    <t>Test B</t>
  </si>
  <si>
    <t>Assignment</t>
  </si>
  <si>
    <t>Final Mark</t>
  </si>
  <si>
    <t>Eng</t>
  </si>
  <si>
    <t>A</t>
  </si>
  <si>
    <t>yes</t>
  </si>
  <si>
    <t>no</t>
  </si>
  <si>
    <t>Edith Abbott</t>
  </si>
  <si>
    <t>Fin</t>
  </si>
  <si>
    <t>Grace DeWitt</t>
  </si>
  <si>
    <t>Betty</t>
  </si>
  <si>
    <t>Med</t>
  </si>
  <si>
    <t>B</t>
  </si>
  <si>
    <t>Vittoria Accord</t>
  </si>
  <si>
    <t>Abigail Smith</t>
  </si>
  <si>
    <t>Sarah</t>
  </si>
  <si>
    <t>C</t>
  </si>
  <si>
    <t>Annette Yuang</t>
  </si>
  <si>
    <t>Hannah Adams</t>
  </si>
  <si>
    <t>Brenda</t>
  </si>
  <si>
    <t>Janet Chung</t>
  </si>
  <si>
    <t>Larry</t>
  </si>
  <si>
    <t>Maresh Di Giorgio</t>
  </si>
  <si>
    <t>Katharine Susan</t>
  </si>
  <si>
    <t>Number of employees that have kids</t>
  </si>
  <si>
    <t>x</t>
  </si>
  <si>
    <t>Number of employees</t>
  </si>
  <si>
    <t>Exceeds Widgets</t>
  </si>
  <si>
    <t>Exceeds Widgets &amp; Gadgets</t>
  </si>
  <si>
    <t># of Students &gt; 90 for Final</t>
  </si>
  <si>
    <t>Exceeds Widgets &amp; Gadgets &amp; Brackets</t>
  </si>
  <si>
    <t>Plates</t>
  </si>
  <si>
    <t>Large Plates</t>
  </si>
  <si>
    <t>Small Plates</t>
  </si>
  <si>
    <t>Plastic Plates</t>
  </si>
  <si>
    <t>Rubber Plates</t>
  </si>
  <si>
    <t>Gloas Plates</t>
  </si>
  <si>
    <t>Medium Plates</t>
  </si>
  <si>
    <t>Date Opened</t>
  </si>
  <si>
    <t># of break downs</t>
  </si>
  <si>
    <t>days since llst break</t>
  </si>
  <si>
    <t>Training Manual Order Form</t>
  </si>
  <si>
    <t>Book ID</t>
  </si>
  <si>
    <t>VENDOR CODES</t>
  </si>
  <si>
    <t>123-45</t>
  </si>
  <si>
    <t>Word - Level 1</t>
  </si>
  <si>
    <t>123-46</t>
  </si>
  <si>
    <t>Word - Level 2</t>
  </si>
  <si>
    <t>Boone Grove</t>
  </si>
  <si>
    <t>123-47</t>
  </si>
  <si>
    <t>Word - Level 3</t>
  </si>
  <si>
    <t>Chesterton</t>
  </si>
  <si>
    <t>123-50</t>
  </si>
  <si>
    <t>123-48</t>
  </si>
  <si>
    <t>Excel - Level 1</t>
  </si>
  <si>
    <t>Crown Point</t>
  </si>
  <si>
    <t>123-59</t>
  </si>
  <si>
    <t>123-49</t>
  </si>
  <si>
    <t>Excel - Level 2</t>
  </si>
  <si>
    <t>Demotte</t>
  </si>
  <si>
    <t>123-56</t>
  </si>
  <si>
    <t>Excel - Level 3</t>
  </si>
  <si>
    <t>Gary</t>
  </si>
  <si>
    <t>123-51</t>
  </si>
  <si>
    <t>Access - Level 1</t>
  </si>
  <si>
    <t>Hobart</t>
  </si>
  <si>
    <t>123-52</t>
  </si>
  <si>
    <t>Access - Level 2</t>
  </si>
  <si>
    <t>Merrillville</t>
  </si>
  <si>
    <t>123-53</t>
  </si>
  <si>
    <t>Access - Level 3</t>
  </si>
  <si>
    <t>Michigan City</t>
  </si>
  <si>
    <t>123-54</t>
  </si>
  <si>
    <t>Outlook - Level 1</t>
  </si>
  <si>
    <t>Portage</t>
  </si>
  <si>
    <t>123-55</t>
  </si>
  <si>
    <t>Outlook - Level 2</t>
  </si>
  <si>
    <t>South Bend</t>
  </si>
  <si>
    <t>Outlook - Level 3</t>
  </si>
  <si>
    <t>Valparaiso</t>
  </si>
  <si>
    <t>123-57</t>
  </si>
  <si>
    <t>PowerPoint - Level 1</t>
  </si>
  <si>
    <t>123-58</t>
  </si>
  <si>
    <t>PowerPoint - Level 2</t>
  </si>
  <si>
    <t>Code to use for</t>
  </si>
  <si>
    <t>PowerPoint - Level 3</t>
  </si>
  <si>
    <t>MAY</t>
  </si>
  <si>
    <t>JUNE</t>
  </si>
  <si>
    <t>JULY</t>
  </si>
  <si>
    <t>BONUS</t>
  </si>
  <si>
    <t>JOHN</t>
  </si>
  <si>
    <t>MARY</t>
  </si>
  <si>
    <t>SAM</t>
  </si>
  <si>
    <t>PETE</t>
  </si>
  <si>
    <t>CHRIS</t>
  </si>
  <si>
    <t>PATTI</t>
  </si>
  <si>
    <t>TAMI</t>
  </si>
  <si>
    <t># OF SALES</t>
  </si>
  <si>
    <t># dependents</t>
  </si>
  <si>
    <t>$amount</t>
  </si>
  <si>
    <t>$Amount</t>
  </si>
  <si>
    <t># OF Dependents</t>
  </si>
  <si>
    <t>Tax Rate</t>
  </si>
  <si>
    <t>CUSTOMER</t>
  </si>
  <si>
    <t>CONTACT</t>
  </si>
  <si>
    <t>Sales</t>
  </si>
  <si>
    <t>CONCATENATE FUNCTION /&amp; / RANK</t>
  </si>
  <si>
    <t>Bill Jones</t>
  </si>
  <si>
    <t>January</t>
  </si>
  <si>
    <t>123</t>
  </si>
  <si>
    <t>February</t>
  </si>
  <si>
    <t>134</t>
  </si>
  <si>
    <t>Combined</t>
  </si>
  <si>
    <t>RANK</t>
  </si>
  <si>
    <t>434</t>
  </si>
  <si>
    <t>Product</t>
  </si>
  <si>
    <t>prod-div</t>
  </si>
  <si>
    <t>DESCENDING</t>
  </si>
  <si>
    <t>Ascending</t>
  </si>
  <si>
    <t>Are they the same?</t>
  </si>
  <si>
    <t>356</t>
  </si>
  <si>
    <t>357</t>
  </si>
  <si>
    <t>Feb</t>
  </si>
  <si>
    <t>467</t>
  </si>
  <si>
    <t>Mar</t>
  </si>
  <si>
    <t>468</t>
  </si>
  <si>
    <t>Apr</t>
  </si>
  <si>
    <t>trim</t>
  </si>
  <si>
    <t>August</t>
  </si>
  <si>
    <t>September</t>
  </si>
  <si>
    <t>Jun</t>
  </si>
  <si>
    <t>October</t>
  </si>
  <si>
    <t>566</t>
  </si>
  <si>
    <t>Jul</t>
  </si>
  <si>
    <t>November</t>
  </si>
  <si>
    <t>Aug</t>
  </si>
  <si>
    <t>Exact B9&amp;B10?</t>
  </si>
  <si>
    <t>December</t>
  </si>
  <si>
    <t>344</t>
  </si>
  <si>
    <t>Sep</t>
  </si>
  <si>
    <t>Exact C9&amp;C10?</t>
  </si>
  <si>
    <t>Oct</t>
  </si>
  <si>
    <t>Nov</t>
  </si>
  <si>
    <t>Dec</t>
  </si>
  <si>
    <t>SUM, VALUE, and TRIM</t>
  </si>
  <si>
    <t>make a summary line below that says 1st qtr = xxxx Tons</t>
  </si>
  <si>
    <t>Best Buy</t>
  </si>
  <si>
    <t>ROUND TO 1/100</t>
  </si>
  <si>
    <t>ROUND TO ONES</t>
  </si>
  <si>
    <t>ROUND TO TENS</t>
  </si>
  <si>
    <t>ROUND TO 100's</t>
  </si>
  <si>
    <t>Round to the nearest nickel .$.05</t>
  </si>
  <si>
    <t>ISBLANK</t>
  </si>
  <si>
    <t>Nearest .05</t>
  </si>
  <si>
    <t>ISNUMBER</t>
  </si>
  <si>
    <t>ISTEXT</t>
  </si>
  <si>
    <t>ROUNDDOWN</t>
  </si>
  <si>
    <t>ROUNDUP</t>
  </si>
  <si>
    <t>=ABS    =TRUNC</t>
  </si>
  <si>
    <t>Todays date is:</t>
  </si>
  <si>
    <t>The day is:</t>
  </si>
  <si>
    <t>Number</t>
  </si>
  <si>
    <t>Absolute Number</t>
  </si>
  <si>
    <t>Trunc</t>
  </si>
  <si>
    <t>The month is:</t>
  </si>
  <si>
    <t>Your Birthday</t>
  </si>
  <si>
    <t>What weekday</t>
  </si>
  <si>
    <t>How old are you</t>
  </si>
  <si>
    <t># of days between today and birthday</t>
  </si>
  <si>
    <t>LEN</t>
  </si>
  <si>
    <t>FIND</t>
  </si>
  <si>
    <t>FIND +2</t>
  </si>
  <si>
    <t>right</t>
  </si>
  <si>
    <t>last name</t>
  </si>
  <si>
    <t>last</t>
  </si>
  <si>
    <t>BDG#</t>
  </si>
  <si>
    <t>length</t>
  </si>
  <si>
    <t>find .</t>
  </si>
  <si>
    <t>starts</t>
  </si>
  <si>
    <t>name</t>
  </si>
  <si>
    <t>Mr.  Brown</t>
  </si>
  <si>
    <t>Mrs.  Smith</t>
  </si>
  <si>
    <t>Mr.  Terry</t>
  </si>
  <si>
    <t>Ms.  White</t>
  </si>
  <si>
    <t>Dr.  Parch</t>
  </si>
  <si>
    <t>Sr.  Diaz</t>
  </si>
  <si>
    <t>QTR</t>
  </si>
  <si>
    <t>CR SALES (TONS)</t>
  </si>
  <si>
    <t>1Q</t>
  </si>
  <si>
    <t>2Q</t>
  </si>
  <si>
    <t>3Q</t>
  </si>
  <si>
    <t>4Q</t>
  </si>
  <si>
    <t>1Q2011</t>
  </si>
  <si>
    <t>2Q2011</t>
  </si>
  <si>
    <t>3Q2011</t>
  </si>
  <si>
    <t>4Q2011</t>
  </si>
  <si>
    <t>YEAR</t>
  </si>
  <si>
    <t>YEARQTR</t>
  </si>
  <si>
    <t>USD/NT &gt; 900</t>
  </si>
  <si>
    <t>USD/NT &lt; 800</t>
  </si>
  <si>
    <t>2009 Q1 or Q2</t>
  </si>
  <si>
    <t>&gt; 1000 &amp; Paul's Body Shop</t>
  </si>
  <si>
    <t>2009Q1</t>
  </si>
  <si>
    <t>2009Q1 &amp; 2009Q3 Total tons</t>
  </si>
  <si>
    <t>Paul's Body Shop</t>
  </si>
  <si>
    <t>2009Q2 &amp; 2009Q4 Total tons</t>
  </si>
  <si>
    <t>Armor</t>
  </si>
  <si>
    <t>Mendard</t>
  </si>
  <si>
    <t>Ricoh</t>
  </si>
  <si>
    <t>Total ABC USD/NT</t>
  </si>
  <si>
    <t>Dyetrans</t>
  </si>
  <si>
    <t>Total Paul's Body Shop USD/NT</t>
  </si>
  <si>
    <t>2009Q2</t>
  </si>
  <si>
    <t>Total Armor USD/NT</t>
  </si>
  <si>
    <t>Total Mendard USD/NT</t>
  </si>
  <si>
    <t>Total Ricoh USD/NT</t>
  </si>
  <si>
    <t>Total ABC 2010 Tons</t>
  </si>
  <si>
    <t>Total Paul's Body Shop 2010 Tons</t>
  </si>
  <si>
    <t>2009Q3</t>
  </si>
  <si>
    <t>Total Armor 2010 Tons</t>
  </si>
  <si>
    <t>Total Mendard 2010 Tons</t>
  </si>
  <si>
    <t>Total Ricoh 2010 Tons</t>
  </si>
  <si>
    <t>2009Q1 Average tons</t>
  </si>
  <si>
    <t>2009Q4</t>
  </si>
  <si>
    <t>2009Q2 Average tons</t>
  </si>
  <si>
    <t>2009Q3 Average tons</t>
  </si>
  <si>
    <t>2009Q4 Average tons</t>
  </si>
  <si>
    <t>2010Q1</t>
  </si>
  <si>
    <t>Average ABC 2010 Tons</t>
  </si>
  <si>
    <t>Average Paul's Body Shop 2010 Tons</t>
  </si>
  <si>
    <t>Average Armor 2010 Tons</t>
  </si>
  <si>
    <t>Average Mendard 2010 Tons</t>
  </si>
  <si>
    <t>Average Ricoh 2010 Tons</t>
  </si>
  <si>
    <t>2010Q2</t>
  </si>
  <si>
    <t>2010Q3</t>
  </si>
  <si>
    <t>2010Q4</t>
  </si>
  <si>
    <t>SALES</t>
  </si>
  <si>
    <t>RETURNS</t>
  </si>
  <si>
    <t>PERCENTAGE</t>
  </si>
  <si>
    <t xml:space="preserve">Best Buy </t>
  </si>
  <si>
    <t xml:space="preserve">Bill Jones </t>
  </si>
  <si>
    <t>Number of blank cells in entire range</t>
  </si>
  <si>
    <t>#of Students &lt;59 for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</si>
</sst>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  <numFmt numFmtId="167" formatCode="0.000"/>
  </numFmts>
  <fonts count="2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name val="Arial"/>
      <family val="2"/>
    </font>
    <font>
      <b/>
      <sz val="14"/>
      <name val="Arial"/>
      <family val="2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2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83">
    <xf numFmtId="0" fontId="0" fillId="0" borderId="0" xfId="0"/>
    <xf numFmtId="15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5" fontId="0" fillId="0" borderId="0" xfId="1" applyNumberFormat="1" applyFont="1"/>
    <xf numFmtId="166" fontId="0" fillId="0" borderId="0" xfId="2" applyNumberFormat="1" applyFont="1"/>
    <xf numFmtId="0" fontId="8" fillId="0" borderId="0" xfId="0" applyFont="1"/>
    <xf numFmtId="0" fontId="0" fillId="2" borderId="3" xfId="0" applyFill="1" applyBorder="1" applyAlignment="1">
      <alignment horizontal="center"/>
    </xf>
    <xf numFmtId="44" fontId="0" fillId="2" borderId="3" xfId="2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2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1" fillId="0" borderId="0" xfId="0" applyFont="1"/>
    <xf numFmtId="0" fontId="12" fillId="0" borderId="0" xfId="0" applyFont="1"/>
    <xf numFmtId="0" fontId="7" fillId="0" borderId="0" xfId="0" applyFont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0" fillId="2" borderId="0" xfId="0" applyFill="1"/>
    <xf numFmtId="9" fontId="0" fillId="0" borderId="0" xfId="0" applyNumberFormat="1"/>
    <xf numFmtId="0" fontId="7" fillId="3" borderId="0" xfId="0" applyFont="1" applyFill="1"/>
    <xf numFmtId="9" fontId="7" fillId="0" borderId="0" xfId="0" applyNumberFormat="1" applyFont="1"/>
    <xf numFmtId="14" fontId="0" fillId="0" borderId="0" xfId="0" applyNumberFormat="1"/>
    <xf numFmtId="0" fontId="13" fillId="0" borderId="0" xfId="0" applyFont="1"/>
    <xf numFmtId="0" fontId="0" fillId="0" borderId="3" xfId="0" applyBorder="1"/>
    <xf numFmtId="0" fontId="6" fillId="0" borderId="0" xfId="0" applyFont="1"/>
    <xf numFmtId="0" fontId="15" fillId="0" borderId="3" xfId="0" applyFont="1" applyBorder="1"/>
    <xf numFmtId="44" fontId="0" fillId="0" borderId="0" xfId="2" applyFont="1"/>
    <xf numFmtId="167" fontId="0" fillId="0" borderId="0" xfId="0" applyNumberFormat="1"/>
    <xf numFmtId="0" fontId="10" fillId="0" borderId="4" xfId="0" applyFont="1" applyBorder="1"/>
    <xf numFmtId="0" fontId="7" fillId="4" borderId="3" xfId="0" applyFont="1" applyFill="1" applyBorder="1"/>
    <xf numFmtId="0" fontId="16" fillId="0" borderId="0" xfId="0" applyFont="1"/>
    <xf numFmtId="0" fontId="0" fillId="4" borderId="3" xfId="0" applyFill="1" applyBorder="1"/>
    <xf numFmtId="0" fontId="0" fillId="0" borderId="3" xfId="0" quotePrefix="1" applyBorder="1"/>
    <xf numFmtId="0" fontId="0" fillId="0" borderId="0" xfId="0" quotePrefix="1"/>
    <xf numFmtId="0" fontId="7" fillId="0" borderId="1" xfId="0" applyFont="1" applyBorder="1"/>
    <xf numFmtId="0" fontId="7" fillId="0" borderId="3" xfId="0" applyFont="1" applyBorder="1"/>
    <xf numFmtId="0" fontId="17" fillId="0" borderId="8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7" fillId="4" borderId="0" xfId="0" applyFont="1" applyFill="1"/>
    <xf numFmtId="0" fontId="15" fillId="0" borderId="0" xfId="0" applyFont="1"/>
    <xf numFmtId="0" fontId="17" fillId="0" borderId="6" xfId="0" applyFont="1" applyBorder="1" applyAlignment="1">
      <alignment vertical="center" wrapText="1"/>
    </xf>
    <xf numFmtId="22" fontId="0" fillId="0" borderId="0" xfId="0" applyNumberFormat="1"/>
    <xf numFmtId="0" fontId="18" fillId="0" borderId="0" xfId="0" applyFont="1"/>
    <xf numFmtId="0" fontId="19" fillId="0" borderId="0" xfId="0" applyFont="1"/>
    <xf numFmtId="0" fontId="0" fillId="4" borderId="0" xfId="0" applyFill="1"/>
    <xf numFmtId="0" fontId="7" fillId="4" borderId="1" xfId="0" applyFont="1" applyFill="1" applyBorder="1"/>
    <xf numFmtId="0" fontId="7" fillId="5" borderId="0" xfId="0" applyFont="1" applyFill="1"/>
    <xf numFmtId="0" fontId="7" fillId="0" borderId="0" xfId="0" applyFont="1" applyAlignment="1">
      <alignment horizontal="center"/>
    </xf>
    <xf numFmtId="0" fontId="7" fillId="6" borderId="0" xfId="0" applyFont="1" applyFill="1"/>
    <xf numFmtId="9" fontId="0" fillId="0" borderId="0" xfId="3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6" fillId="0" borderId="3" xfId="0" applyFont="1" applyBorder="1"/>
    <xf numFmtId="0" fontId="21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B8E831-7A2B-4CEE-8380-B3903F58CEF2}" name="Table1" displayName="Table1" ref="I1:K16" totalsRowShown="0" headerRowBorderDxfId="5" tableBorderDxfId="4" totalsRowBorderDxfId="3">
  <autoFilter ref="I1:K16" xr:uid="{75B8E831-7A2B-4CEE-8380-B3903F58CEF2}"/>
  <tableColumns count="3">
    <tableColumn id="1" xr3:uid="{4D8FA079-F0A1-488B-8799-4D1546192B53}" name="Book ID" dataDxfId="2"/>
    <tableColumn id="2" xr3:uid="{A7FC6203-A80A-48D5-8D03-8EA30B39EAF7}" name="Name" dataDxfId="1"/>
    <tableColumn id="3" xr3:uid="{1999A6DE-B1F3-4816-9E4B-78C5A36FBA52}" name="Cos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tabSelected="1" workbookViewId="0"/>
  </sheetViews>
  <sheetFormatPr defaultRowHeight="12.75" x14ac:dyDescent="0.2"/>
  <cols>
    <col min="1" max="1" width="5.140625" customWidth="1"/>
    <col min="2" max="2" width="9.7109375" customWidth="1"/>
    <col min="3" max="3" width="10.28515625" customWidth="1"/>
    <col min="5" max="5" width="11.42578125" customWidth="1"/>
    <col min="6" max="6" width="14.28515625" customWidth="1"/>
    <col min="7" max="7" width="12.7109375" customWidth="1"/>
    <col min="9" max="9" width="5.85546875" customWidth="1"/>
    <col min="11" max="11" width="10.140625" customWidth="1"/>
  </cols>
  <sheetData>
    <row r="1" spans="1:11" ht="15.75" x14ac:dyDescent="0.2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customHeight="1" x14ac:dyDescent="0.2">
      <c r="D2" s="4" t="s">
        <v>1</v>
      </c>
      <c r="G2" s="1">
        <f ca="1">NOW()</f>
        <v>45661.646146412037</v>
      </c>
    </row>
    <row r="3" spans="1:11" ht="12.75" customHeight="1" x14ac:dyDescent="0.2"/>
    <row r="4" spans="1:11" ht="25.5" customHeight="1" thickBot="1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9" t="s">
        <v>9</v>
      </c>
      <c r="I4" s="5" t="s">
        <v>10</v>
      </c>
      <c r="J4" s="10" t="s">
        <v>11</v>
      </c>
      <c r="K4" s="10" t="s">
        <v>12</v>
      </c>
    </row>
    <row r="5" spans="1:11" x14ac:dyDescent="0.2">
      <c r="A5">
        <v>1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s="1">
        <v>31770</v>
      </c>
      <c r="H5" s="3" t="s">
        <v>18</v>
      </c>
      <c r="I5">
        <v>35.5</v>
      </c>
      <c r="J5" s="2">
        <v>12.5</v>
      </c>
      <c r="K5" s="2">
        <f>I5*J5</f>
        <v>443.75</v>
      </c>
    </row>
    <row r="6" spans="1:11" x14ac:dyDescent="0.2">
      <c r="A6">
        <v>2</v>
      </c>
      <c r="B6" t="s">
        <v>19</v>
      </c>
      <c r="C6" t="s">
        <v>20</v>
      </c>
      <c r="D6" t="s">
        <v>21</v>
      </c>
      <c r="E6" t="s">
        <v>22</v>
      </c>
      <c r="F6" t="s">
        <v>17</v>
      </c>
      <c r="G6" s="1">
        <v>31233</v>
      </c>
      <c r="H6" s="3" t="s">
        <v>23</v>
      </c>
      <c r="I6">
        <v>35.5</v>
      </c>
      <c r="J6" s="2">
        <v>13.3</v>
      </c>
      <c r="K6" s="2">
        <f t="shared" ref="K6:K21" si="0">I6*J6</f>
        <v>472.15000000000003</v>
      </c>
    </row>
    <row r="7" spans="1:11" x14ac:dyDescent="0.2">
      <c r="A7">
        <v>3</v>
      </c>
      <c r="B7" t="s">
        <v>24</v>
      </c>
      <c r="C7" t="s">
        <v>25</v>
      </c>
      <c r="D7" t="s">
        <v>26</v>
      </c>
      <c r="E7" t="s">
        <v>27</v>
      </c>
      <c r="F7" t="s">
        <v>17</v>
      </c>
      <c r="G7" s="1">
        <v>33080</v>
      </c>
      <c r="H7" s="3" t="s">
        <v>28</v>
      </c>
      <c r="I7">
        <v>42</v>
      </c>
      <c r="J7" s="2">
        <v>16.75</v>
      </c>
      <c r="K7" s="2">
        <f t="shared" si="0"/>
        <v>703.5</v>
      </c>
    </row>
    <row r="8" spans="1:11" x14ac:dyDescent="0.2">
      <c r="A8">
        <v>4</v>
      </c>
      <c r="B8" t="s">
        <v>29</v>
      </c>
      <c r="C8" t="s">
        <v>30</v>
      </c>
      <c r="D8" t="s">
        <v>31</v>
      </c>
      <c r="E8" t="s">
        <v>32</v>
      </c>
      <c r="F8" t="s">
        <v>17</v>
      </c>
      <c r="G8" s="1">
        <v>32301</v>
      </c>
      <c r="H8" s="3" t="s">
        <v>33</v>
      </c>
      <c r="I8">
        <v>40</v>
      </c>
      <c r="J8" s="2">
        <v>8.75</v>
      </c>
      <c r="K8" s="2">
        <f t="shared" si="0"/>
        <v>350</v>
      </c>
    </row>
    <row r="9" spans="1:11" x14ac:dyDescent="0.2">
      <c r="A9">
        <v>5</v>
      </c>
      <c r="B9" t="s">
        <v>34</v>
      </c>
      <c r="C9" t="s">
        <v>35</v>
      </c>
      <c r="D9" t="s">
        <v>36</v>
      </c>
      <c r="E9" t="s">
        <v>22</v>
      </c>
      <c r="F9" t="s">
        <v>37</v>
      </c>
      <c r="G9" s="1">
        <v>30479</v>
      </c>
      <c r="H9" s="3" t="s">
        <v>28</v>
      </c>
      <c r="I9">
        <v>40</v>
      </c>
      <c r="J9" s="2">
        <v>12.6</v>
      </c>
      <c r="K9" s="2">
        <f t="shared" si="0"/>
        <v>504</v>
      </c>
    </row>
    <row r="10" spans="1:11" x14ac:dyDescent="0.2">
      <c r="A10">
        <v>6</v>
      </c>
      <c r="B10" t="s">
        <v>38</v>
      </c>
      <c r="C10" t="s">
        <v>39</v>
      </c>
      <c r="D10" t="s">
        <v>40</v>
      </c>
      <c r="E10" t="s">
        <v>22</v>
      </c>
      <c r="F10" t="s">
        <v>41</v>
      </c>
      <c r="G10" s="1">
        <v>31933</v>
      </c>
      <c r="H10" s="3" t="s">
        <v>23</v>
      </c>
      <c r="I10">
        <v>35</v>
      </c>
      <c r="J10" s="2">
        <v>24</v>
      </c>
      <c r="K10" s="2">
        <f t="shared" si="0"/>
        <v>840</v>
      </c>
    </row>
    <row r="11" spans="1:11" x14ac:dyDescent="0.2">
      <c r="A11">
        <v>7</v>
      </c>
      <c r="B11" t="s">
        <v>42</v>
      </c>
      <c r="C11" t="s">
        <v>43</v>
      </c>
      <c r="D11" t="s">
        <v>44</v>
      </c>
      <c r="E11" t="s">
        <v>27</v>
      </c>
      <c r="F11" t="s">
        <v>17</v>
      </c>
      <c r="G11" s="1">
        <v>32565</v>
      </c>
      <c r="H11" s="3" t="s">
        <v>33</v>
      </c>
      <c r="I11">
        <v>35</v>
      </c>
      <c r="J11" s="2">
        <v>12.1</v>
      </c>
      <c r="K11" s="2">
        <f t="shared" si="0"/>
        <v>423.5</v>
      </c>
    </row>
    <row r="12" spans="1:11" x14ac:dyDescent="0.2">
      <c r="A12">
        <v>8</v>
      </c>
      <c r="B12" t="s">
        <v>45</v>
      </c>
      <c r="C12" t="s">
        <v>46</v>
      </c>
      <c r="D12" t="s">
        <v>47</v>
      </c>
      <c r="E12" t="s">
        <v>16</v>
      </c>
      <c r="F12" t="s">
        <v>37</v>
      </c>
      <c r="G12" s="1">
        <v>30421</v>
      </c>
      <c r="H12" s="3" t="s">
        <v>23</v>
      </c>
      <c r="I12">
        <v>40</v>
      </c>
      <c r="J12" s="2">
        <v>21.5</v>
      </c>
      <c r="K12" s="2">
        <f t="shared" si="0"/>
        <v>860</v>
      </c>
    </row>
    <row r="13" spans="1:11" x14ac:dyDescent="0.2">
      <c r="A13">
        <v>9</v>
      </c>
      <c r="B13" t="s">
        <v>48</v>
      </c>
      <c r="C13" t="s">
        <v>49</v>
      </c>
      <c r="D13" t="s">
        <v>50</v>
      </c>
      <c r="E13" t="s">
        <v>27</v>
      </c>
      <c r="F13" t="s">
        <v>346</v>
      </c>
      <c r="G13" s="1">
        <v>32905</v>
      </c>
      <c r="H13" s="3" t="s">
        <v>51</v>
      </c>
      <c r="I13">
        <v>35.5</v>
      </c>
      <c r="J13" s="2">
        <v>13.3</v>
      </c>
      <c r="K13" s="2">
        <f t="shared" si="0"/>
        <v>472.15000000000003</v>
      </c>
    </row>
    <row r="14" spans="1:11" x14ac:dyDescent="0.2">
      <c r="A14">
        <v>10</v>
      </c>
      <c r="B14" t="s">
        <v>52</v>
      </c>
      <c r="C14" t="s">
        <v>53</v>
      </c>
      <c r="D14" t="s">
        <v>54</v>
      </c>
      <c r="E14" t="s">
        <v>16</v>
      </c>
      <c r="F14" t="s">
        <v>37</v>
      </c>
      <c r="G14" s="1">
        <v>33237</v>
      </c>
      <c r="H14" s="3"/>
      <c r="I14">
        <v>40</v>
      </c>
      <c r="J14" s="2">
        <v>21.5</v>
      </c>
      <c r="K14" s="2">
        <f t="shared" si="0"/>
        <v>860</v>
      </c>
    </row>
    <row r="15" spans="1:11" x14ac:dyDescent="0.2">
      <c r="A15">
        <v>11</v>
      </c>
      <c r="B15" t="s">
        <v>55</v>
      </c>
      <c r="C15" t="s">
        <v>56</v>
      </c>
      <c r="D15" t="s">
        <v>57</v>
      </c>
      <c r="E15" t="s">
        <v>22</v>
      </c>
      <c r="F15" t="s">
        <v>37</v>
      </c>
      <c r="G15" s="1">
        <v>30902</v>
      </c>
      <c r="H15" s="3" t="s">
        <v>18</v>
      </c>
      <c r="I15">
        <v>35.5</v>
      </c>
      <c r="J15" s="2">
        <v>13.3</v>
      </c>
      <c r="K15" s="2">
        <f t="shared" si="0"/>
        <v>472.15000000000003</v>
      </c>
    </row>
    <row r="16" spans="1:11" x14ac:dyDescent="0.2">
      <c r="A16">
        <v>12</v>
      </c>
      <c r="B16" t="s">
        <v>58</v>
      </c>
      <c r="C16" t="s">
        <v>59</v>
      </c>
      <c r="D16" t="s">
        <v>60</v>
      </c>
      <c r="E16" t="s">
        <v>27</v>
      </c>
      <c r="F16" t="s">
        <v>37</v>
      </c>
      <c r="G16" s="1">
        <v>32968</v>
      </c>
      <c r="H16" s="3" t="s">
        <v>28</v>
      </c>
      <c r="I16">
        <v>32</v>
      </c>
      <c r="J16" s="2">
        <v>5.5</v>
      </c>
      <c r="K16" s="2">
        <f t="shared" si="0"/>
        <v>176</v>
      </c>
    </row>
    <row r="17" spans="1:11" x14ac:dyDescent="0.2">
      <c r="A17">
        <v>13</v>
      </c>
      <c r="B17" t="s">
        <v>61</v>
      </c>
      <c r="C17" t="s">
        <v>62</v>
      </c>
      <c r="D17" t="s">
        <v>63</v>
      </c>
      <c r="E17" t="s">
        <v>16</v>
      </c>
      <c r="F17" t="s">
        <v>17</v>
      </c>
      <c r="G17" s="1">
        <v>31072</v>
      </c>
      <c r="H17" s="3" t="s">
        <v>64</v>
      </c>
      <c r="I17">
        <v>35.5</v>
      </c>
      <c r="J17" s="2">
        <v>12.5</v>
      </c>
      <c r="K17" s="2">
        <f t="shared" si="0"/>
        <v>443.75</v>
      </c>
    </row>
    <row r="18" spans="1:11" x14ac:dyDescent="0.2">
      <c r="A18">
        <v>14</v>
      </c>
      <c r="B18" t="s">
        <v>65</v>
      </c>
      <c r="C18" t="s">
        <v>66</v>
      </c>
      <c r="D18" t="s">
        <v>67</v>
      </c>
      <c r="E18" t="s">
        <v>22</v>
      </c>
      <c r="F18" t="s">
        <v>41</v>
      </c>
      <c r="G18" s="1">
        <v>32275</v>
      </c>
      <c r="H18" s="3" t="s">
        <v>64</v>
      </c>
      <c r="I18">
        <v>40</v>
      </c>
      <c r="J18" s="2">
        <v>7.22</v>
      </c>
      <c r="K18" s="2">
        <f t="shared" si="0"/>
        <v>288.8</v>
      </c>
    </row>
    <row r="19" spans="1:11" x14ac:dyDescent="0.2">
      <c r="A19">
        <v>15</v>
      </c>
      <c r="B19" t="s">
        <v>68</v>
      </c>
      <c r="C19" t="s">
        <v>69</v>
      </c>
      <c r="D19" t="s">
        <v>70</v>
      </c>
      <c r="E19" t="s">
        <v>22</v>
      </c>
      <c r="F19" t="s">
        <v>17</v>
      </c>
      <c r="G19" s="1">
        <v>31938</v>
      </c>
      <c r="H19" s="3" t="s">
        <v>64</v>
      </c>
      <c r="I19">
        <v>40</v>
      </c>
      <c r="J19" s="2">
        <v>12.6</v>
      </c>
      <c r="K19" s="2">
        <f t="shared" si="0"/>
        <v>504</v>
      </c>
    </row>
    <row r="20" spans="1:11" x14ac:dyDescent="0.2">
      <c r="A20">
        <v>16</v>
      </c>
      <c r="B20" t="s">
        <v>71</v>
      </c>
      <c r="C20" t="s">
        <v>72</v>
      </c>
      <c r="D20" t="s">
        <v>73</v>
      </c>
      <c r="E20" t="s">
        <v>22</v>
      </c>
      <c r="F20" t="s">
        <v>37</v>
      </c>
      <c r="G20" s="1">
        <v>31696</v>
      </c>
      <c r="H20" s="3" t="s">
        <v>64</v>
      </c>
      <c r="I20">
        <v>35.5</v>
      </c>
      <c r="J20" s="2">
        <v>13.3</v>
      </c>
      <c r="K20" s="2">
        <f t="shared" si="0"/>
        <v>472.15000000000003</v>
      </c>
    </row>
    <row r="21" spans="1:11" x14ac:dyDescent="0.2">
      <c r="A21">
        <v>17</v>
      </c>
      <c r="B21" t="s">
        <v>74</v>
      </c>
      <c r="C21" t="s">
        <v>75</v>
      </c>
      <c r="D21" t="s">
        <v>76</v>
      </c>
      <c r="E21" t="s">
        <v>27</v>
      </c>
      <c r="F21" t="s">
        <v>346</v>
      </c>
      <c r="G21" s="1">
        <v>31174</v>
      </c>
      <c r="H21" s="3" t="s">
        <v>77</v>
      </c>
      <c r="I21">
        <v>40</v>
      </c>
      <c r="J21" s="2">
        <v>22</v>
      </c>
      <c r="K21" s="2">
        <f t="shared" si="0"/>
        <v>880</v>
      </c>
    </row>
    <row r="22" spans="1:11" x14ac:dyDescent="0.2">
      <c r="A22">
        <v>18</v>
      </c>
      <c r="B22" t="s">
        <v>78</v>
      </c>
      <c r="C22" t="s">
        <v>79</v>
      </c>
      <c r="D22" t="s">
        <v>80</v>
      </c>
      <c r="E22" t="s">
        <v>22</v>
      </c>
      <c r="F22" t="s">
        <v>41</v>
      </c>
      <c r="G22" s="1">
        <v>32130</v>
      </c>
      <c r="H22" s="3" t="s">
        <v>77</v>
      </c>
      <c r="I22">
        <v>40</v>
      </c>
      <c r="J22" s="2">
        <v>22</v>
      </c>
      <c r="K22" s="2">
        <f t="shared" ref="K22:K37" si="1">I22*J22</f>
        <v>880</v>
      </c>
    </row>
    <row r="23" spans="1:11" x14ac:dyDescent="0.2">
      <c r="A23">
        <v>19</v>
      </c>
      <c r="B23" t="s">
        <v>81</v>
      </c>
      <c r="C23" t="s">
        <v>82</v>
      </c>
      <c r="D23" t="s">
        <v>83</v>
      </c>
      <c r="E23" t="s">
        <v>32</v>
      </c>
      <c r="F23" t="s">
        <v>37</v>
      </c>
      <c r="G23" s="1">
        <v>31951</v>
      </c>
      <c r="H23" s="3" t="s">
        <v>33</v>
      </c>
      <c r="I23">
        <v>40</v>
      </c>
      <c r="J23" s="2">
        <v>15</v>
      </c>
      <c r="K23" s="2">
        <f t="shared" si="1"/>
        <v>600</v>
      </c>
    </row>
    <row r="24" spans="1:11" x14ac:dyDescent="0.2">
      <c r="A24">
        <v>20</v>
      </c>
      <c r="B24" t="s">
        <v>84</v>
      </c>
      <c r="C24" t="s">
        <v>85</v>
      </c>
      <c r="D24" t="s">
        <v>86</v>
      </c>
      <c r="E24" t="s">
        <v>16</v>
      </c>
      <c r="F24" t="s">
        <v>17</v>
      </c>
      <c r="G24" s="1">
        <v>31614</v>
      </c>
      <c r="H24" s="3"/>
      <c r="I24">
        <v>35.5</v>
      </c>
      <c r="J24" s="2">
        <v>12.5</v>
      </c>
      <c r="K24" s="2">
        <f t="shared" si="1"/>
        <v>443.75</v>
      </c>
    </row>
    <row r="25" spans="1:11" x14ac:dyDescent="0.2">
      <c r="A25">
        <v>21</v>
      </c>
      <c r="B25" t="s">
        <v>87</v>
      </c>
      <c r="C25" t="s">
        <v>88</v>
      </c>
      <c r="D25" t="s">
        <v>89</v>
      </c>
      <c r="E25" t="s">
        <v>22</v>
      </c>
      <c r="F25" t="s">
        <v>346</v>
      </c>
      <c r="G25" s="1">
        <v>30729</v>
      </c>
      <c r="H25" s="3" t="s">
        <v>33</v>
      </c>
      <c r="I25">
        <v>25</v>
      </c>
      <c r="J25" s="2">
        <v>8.52</v>
      </c>
      <c r="K25" s="2">
        <f t="shared" si="1"/>
        <v>213</v>
      </c>
    </row>
    <row r="26" spans="1:11" x14ac:dyDescent="0.2">
      <c r="A26">
        <v>22</v>
      </c>
      <c r="B26" t="s">
        <v>90</v>
      </c>
      <c r="C26" t="s">
        <v>91</v>
      </c>
      <c r="D26" t="s">
        <v>92</v>
      </c>
      <c r="E26" t="s">
        <v>32</v>
      </c>
      <c r="F26" t="s">
        <v>41</v>
      </c>
      <c r="G26" s="1">
        <v>30714</v>
      </c>
      <c r="H26" s="3" t="s">
        <v>77</v>
      </c>
      <c r="I26">
        <v>40</v>
      </c>
      <c r="J26" s="2">
        <v>8.75</v>
      </c>
      <c r="K26" s="2">
        <f t="shared" si="1"/>
        <v>350</v>
      </c>
    </row>
    <row r="27" spans="1:11" x14ac:dyDescent="0.2">
      <c r="A27">
        <v>23</v>
      </c>
      <c r="B27" t="s">
        <v>93</v>
      </c>
      <c r="C27" t="s">
        <v>94</v>
      </c>
      <c r="D27" t="s">
        <v>95</v>
      </c>
      <c r="E27" t="s">
        <v>16</v>
      </c>
      <c r="F27" t="s">
        <v>17</v>
      </c>
      <c r="G27" s="1">
        <v>29653</v>
      </c>
      <c r="H27" s="3" t="s">
        <v>18</v>
      </c>
      <c r="I27">
        <v>40</v>
      </c>
      <c r="J27" s="2">
        <v>19.5</v>
      </c>
      <c r="K27" s="2">
        <f t="shared" si="1"/>
        <v>780</v>
      </c>
    </row>
    <row r="28" spans="1:11" x14ac:dyDescent="0.2">
      <c r="A28">
        <v>24</v>
      </c>
      <c r="B28" t="s">
        <v>96</v>
      </c>
      <c r="C28" t="s">
        <v>97</v>
      </c>
      <c r="D28" t="s">
        <v>98</v>
      </c>
      <c r="E28" t="s">
        <v>32</v>
      </c>
      <c r="F28" t="s">
        <v>17</v>
      </c>
      <c r="G28" s="1">
        <v>30780</v>
      </c>
      <c r="H28" s="3"/>
      <c r="I28">
        <v>40</v>
      </c>
      <c r="J28" s="2">
        <v>21.5</v>
      </c>
      <c r="K28" s="2">
        <f t="shared" si="1"/>
        <v>860</v>
      </c>
    </row>
    <row r="29" spans="1:11" x14ac:dyDescent="0.2">
      <c r="A29">
        <v>25</v>
      </c>
      <c r="B29" t="s">
        <v>99</v>
      </c>
      <c r="C29" t="s">
        <v>100</v>
      </c>
      <c r="D29" t="s">
        <v>101</v>
      </c>
      <c r="E29" t="s">
        <v>16</v>
      </c>
      <c r="F29" t="s">
        <v>346</v>
      </c>
      <c r="G29" s="1">
        <v>32827</v>
      </c>
      <c r="H29" s="3" t="s">
        <v>28</v>
      </c>
      <c r="I29">
        <v>40</v>
      </c>
      <c r="J29" s="2">
        <v>15.5</v>
      </c>
      <c r="K29" s="2">
        <f t="shared" si="1"/>
        <v>620</v>
      </c>
    </row>
    <row r="30" spans="1:11" x14ac:dyDescent="0.2">
      <c r="A30">
        <v>26</v>
      </c>
      <c r="B30" t="s">
        <v>102</v>
      </c>
      <c r="C30" t="s">
        <v>103</v>
      </c>
      <c r="D30" t="s">
        <v>104</v>
      </c>
      <c r="E30" t="s">
        <v>27</v>
      </c>
      <c r="F30" t="s">
        <v>346</v>
      </c>
      <c r="G30" s="1">
        <v>33454</v>
      </c>
      <c r="H30" s="3" t="s">
        <v>28</v>
      </c>
      <c r="I30">
        <v>32</v>
      </c>
      <c r="J30" s="2">
        <v>5.5</v>
      </c>
      <c r="K30" s="2">
        <f t="shared" si="1"/>
        <v>176</v>
      </c>
    </row>
    <row r="31" spans="1:11" x14ac:dyDescent="0.2">
      <c r="A31">
        <v>27</v>
      </c>
      <c r="B31" t="s">
        <v>105</v>
      </c>
      <c r="C31" t="s">
        <v>106</v>
      </c>
      <c r="D31" t="s">
        <v>107</v>
      </c>
      <c r="E31" t="s">
        <v>16</v>
      </c>
      <c r="F31" t="s">
        <v>17</v>
      </c>
      <c r="G31" s="1">
        <v>31359</v>
      </c>
      <c r="H31" s="3" t="s">
        <v>77</v>
      </c>
      <c r="I31">
        <v>40</v>
      </c>
      <c r="J31" s="2">
        <v>19.5</v>
      </c>
      <c r="K31" s="2">
        <f t="shared" si="1"/>
        <v>780</v>
      </c>
    </row>
    <row r="32" spans="1:11" x14ac:dyDescent="0.2">
      <c r="A32">
        <v>28</v>
      </c>
      <c r="B32" t="s">
        <v>68</v>
      </c>
      <c r="C32" t="s">
        <v>108</v>
      </c>
      <c r="D32" t="s">
        <v>109</v>
      </c>
      <c r="E32" t="s">
        <v>22</v>
      </c>
      <c r="F32" t="s">
        <v>37</v>
      </c>
      <c r="G32" s="1">
        <v>30577</v>
      </c>
      <c r="H32" s="3" t="s">
        <v>28</v>
      </c>
      <c r="I32">
        <v>40</v>
      </c>
      <c r="J32" s="2">
        <v>12.6</v>
      </c>
      <c r="K32" s="2">
        <f t="shared" si="1"/>
        <v>504</v>
      </c>
    </row>
    <row r="33" spans="1:11" x14ac:dyDescent="0.2">
      <c r="A33">
        <v>29</v>
      </c>
      <c r="B33" t="s">
        <v>110</v>
      </c>
      <c r="C33" t="s">
        <v>111</v>
      </c>
      <c r="D33" t="s">
        <v>112</v>
      </c>
      <c r="E33" t="s">
        <v>27</v>
      </c>
      <c r="F33" t="s">
        <v>41</v>
      </c>
      <c r="G33" s="1">
        <v>30911</v>
      </c>
      <c r="H33" s="3" t="s">
        <v>77</v>
      </c>
      <c r="I33">
        <v>32</v>
      </c>
      <c r="J33" s="2">
        <v>5.5</v>
      </c>
      <c r="K33" s="2">
        <f t="shared" si="1"/>
        <v>176</v>
      </c>
    </row>
    <row r="34" spans="1:11" x14ac:dyDescent="0.2">
      <c r="A34">
        <v>30</v>
      </c>
      <c r="B34" t="s">
        <v>113</v>
      </c>
      <c r="C34" t="s">
        <v>114</v>
      </c>
      <c r="D34" t="s">
        <v>115</v>
      </c>
      <c r="E34" t="s">
        <v>32</v>
      </c>
      <c r="F34" t="s">
        <v>17</v>
      </c>
      <c r="G34" s="1">
        <v>30917</v>
      </c>
      <c r="H34" s="3" t="s">
        <v>77</v>
      </c>
      <c r="I34">
        <v>40</v>
      </c>
      <c r="J34" s="2">
        <v>21.5</v>
      </c>
      <c r="K34" s="2">
        <f t="shared" si="1"/>
        <v>860</v>
      </c>
    </row>
    <row r="35" spans="1:11" x14ac:dyDescent="0.2">
      <c r="A35">
        <v>31</v>
      </c>
      <c r="B35" t="s">
        <v>116</v>
      </c>
      <c r="C35" t="s">
        <v>117</v>
      </c>
      <c r="D35" t="s">
        <v>118</v>
      </c>
      <c r="E35" t="s">
        <v>22</v>
      </c>
      <c r="F35" t="s">
        <v>346</v>
      </c>
      <c r="G35" s="1">
        <v>32855</v>
      </c>
      <c r="H35" s="3" t="s">
        <v>18</v>
      </c>
      <c r="I35">
        <v>25</v>
      </c>
      <c r="J35" s="2">
        <v>8.52</v>
      </c>
      <c r="K35" s="2">
        <f t="shared" si="1"/>
        <v>213</v>
      </c>
    </row>
    <row r="36" spans="1:11" x14ac:dyDescent="0.2">
      <c r="A36">
        <v>32</v>
      </c>
      <c r="B36" t="s">
        <v>71</v>
      </c>
      <c r="C36" t="s">
        <v>25</v>
      </c>
      <c r="D36" t="s">
        <v>119</v>
      </c>
      <c r="E36" t="s">
        <v>22</v>
      </c>
      <c r="F36" t="s">
        <v>37</v>
      </c>
      <c r="G36" s="1">
        <v>33274</v>
      </c>
      <c r="H36" s="3"/>
      <c r="I36">
        <v>35</v>
      </c>
      <c r="J36" s="2">
        <v>12.1</v>
      </c>
      <c r="K36" s="2">
        <f t="shared" si="1"/>
        <v>423.5</v>
      </c>
    </row>
    <row r="37" spans="1:11" x14ac:dyDescent="0.2">
      <c r="A37">
        <v>33</v>
      </c>
      <c r="B37" t="s">
        <v>120</v>
      </c>
      <c r="C37" t="s">
        <v>121</v>
      </c>
      <c r="D37" t="s">
        <v>122</v>
      </c>
      <c r="E37" t="s">
        <v>22</v>
      </c>
      <c r="F37" t="s">
        <v>17</v>
      </c>
      <c r="G37" s="1">
        <v>33097</v>
      </c>
      <c r="H37" s="3" t="s">
        <v>33</v>
      </c>
      <c r="I37">
        <v>35</v>
      </c>
      <c r="J37" s="2">
        <v>24</v>
      </c>
      <c r="K37" s="2">
        <f t="shared" si="1"/>
        <v>840</v>
      </c>
    </row>
    <row r="38" spans="1:11" x14ac:dyDescent="0.2">
      <c r="A38">
        <v>34</v>
      </c>
      <c r="B38" t="s">
        <v>123</v>
      </c>
      <c r="C38" t="s">
        <v>88</v>
      </c>
      <c r="D38" t="s">
        <v>124</v>
      </c>
      <c r="E38" t="s">
        <v>16</v>
      </c>
      <c r="F38" t="s">
        <v>41</v>
      </c>
      <c r="G38" s="1">
        <v>32452</v>
      </c>
      <c r="H38" s="3" t="s">
        <v>23</v>
      </c>
      <c r="I38">
        <v>40</v>
      </c>
      <c r="J38" s="2">
        <v>19.5</v>
      </c>
      <c r="K38" s="2">
        <f t="shared" ref="K38:K53" si="2">I38*J38</f>
        <v>780</v>
      </c>
    </row>
    <row r="39" spans="1:11" x14ac:dyDescent="0.2">
      <c r="A39">
        <v>35</v>
      </c>
      <c r="B39" t="s">
        <v>125</v>
      </c>
      <c r="C39" t="s">
        <v>126</v>
      </c>
      <c r="D39" t="s">
        <v>127</v>
      </c>
      <c r="E39" t="s">
        <v>16</v>
      </c>
      <c r="F39" t="s">
        <v>17</v>
      </c>
      <c r="G39" s="1">
        <v>32106</v>
      </c>
      <c r="H39" s="3" t="s">
        <v>23</v>
      </c>
      <c r="I39">
        <v>35.5</v>
      </c>
      <c r="J39" s="2">
        <v>12.5</v>
      </c>
      <c r="K39" s="2">
        <f t="shared" si="2"/>
        <v>443.75</v>
      </c>
    </row>
    <row r="40" spans="1:11" x14ac:dyDescent="0.2">
      <c r="A40">
        <v>36</v>
      </c>
      <c r="B40" t="s">
        <v>128</v>
      </c>
      <c r="C40" t="s">
        <v>129</v>
      </c>
      <c r="D40" t="s">
        <v>130</v>
      </c>
      <c r="E40" t="s">
        <v>32</v>
      </c>
      <c r="F40" t="s">
        <v>17</v>
      </c>
      <c r="G40" s="1">
        <v>31563</v>
      </c>
      <c r="H40" s="3"/>
      <c r="I40">
        <v>40</v>
      </c>
      <c r="J40" s="2">
        <v>8.75</v>
      </c>
      <c r="K40" s="2">
        <f t="shared" si="2"/>
        <v>350</v>
      </c>
    </row>
    <row r="41" spans="1:11" x14ac:dyDescent="0.2">
      <c r="A41">
        <v>37</v>
      </c>
      <c r="B41" t="s">
        <v>125</v>
      </c>
      <c r="C41" t="s">
        <v>131</v>
      </c>
      <c r="D41" t="s">
        <v>132</v>
      </c>
      <c r="E41" t="s">
        <v>16</v>
      </c>
      <c r="F41" t="s">
        <v>37</v>
      </c>
      <c r="G41" s="1">
        <v>32029</v>
      </c>
      <c r="H41" s="3" t="s">
        <v>77</v>
      </c>
      <c r="I41">
        <v>29.5</v>
      </c>
      <c r="J41" s="2">
        <v>6.5</v>
      </c>
      <c r="K41" s="2">
        <f t="shared" si="2"/>
        <v>191.75</v>
      </c>
    </row>
    <row r="42" spans="1:11" x14ac:dyDescent="0.2">
      <c r="A42">
        <v>38</v>
      </c>
      <c r="B42" t="s">
        <v>133</v>
      </c>
      <c r="C42" t="s">
        <v>134</v>
      </c>
      <c r="D42" t="s">
        <v>135</v>
      </c>
      <c r="E42" t="s">
        <v>27</v>
      </c>
      <c r="F42" t="s">
        <v>346</v>
      </c>
      <c r="G42" s="1">
        <v>30484</v>
      </c>
      <c r="H42" s="3" t="s">
        <v>23</v>
      </c>
      <c r="I42">
        <v>38</v>
      </c>
      <c r="J42" s="2">
        <v>15.5</v>
      </c>
      <c r="K42" s="2">
        <f t="shared" si="2"/>
        <v>589</v>
      </c>
    </row>
    <row r="43" spans="1:11" x14ac:dyDescent="0.2">
      <c r="A43">
        <v>39</v>
      </c>
      <c r="B43" t="s">
        <v>136</v>
      </c>
      <c r="C43" t="s">
        <v>137</v>
      </c>
      <c r="D43" t="s">
        <v>138</v>
      </c>
      <c r="E43" t="s">
        <v>22</v>
      </c>
      <c r="F43" t="s">
        <v>37</v>
      </c>
      <c r="G43" s="1">
        <v>32735</v>
      </c>
      <c r="H43" s="3" t="s">
        <v>64</v>
      </c>
      <c r="I43">
        <v>40</v>
      </c>
      <c r="J43" s="2">
        <v>22</v>
      </c>
      <c r="K43" s="2">
        <f t="shared" si="2"/>
        <v>880</v>
      </c>
    </row>
    <row r="44" spans="1:11" x14ac:dyDescent="0.2">
      <c r="A44">
        <v>40</v>
      </c>
      <c r="B44" t="s">
        <v>139</v>
      </c>
      <c r="C44" t="s">
        <v>140</v>
      </c>
      <c r="D44" t="s">
        <v>141</v>
      </c>
      <c r="E44" t="s">
        <v>22</v>
      </c>
      <c r="F44" t="s">
        <v>37</v>
      </c>
      <c r="G44" s="1">
        <v>32085</v>
      </c>
      <c r="H44" s="3"/>
      <c r="I44">
        <v>38</v>
      </c>
      <c r="J44" s="2">
        <v>15.5</v>
      </c>
      <c r="K44" s="2">
        <f t="shared" si="2"/>
        <v>589</v>
      </c>
    </row>
    <row r="45" spans="1:11" x14ac:dyDescent="0.2">
      <c r="A45">
        <v>41</v>
      </c>
      <c r="B45" t="s">
        <v>142</v>
      </c>
      <c r="C45" t="s">
        <v>143</v>
      </c>
      <c r="D45" t="s">
        <v>144</v>
      </c>
      <c r="E45" t="s">
        <v>22</v>
      </c>
      <c r="F45" t="s">
        <v>346</v>
      </c>
      <c r="G45" s="1">
        <v>31551</v>
      </c>
      <c r="H45" s="3" t="s">
        <v>51</v>
      </c>
      <c r="I45">
        <v>40</v>
      </c>
      <c r="J45" s="2">
        <v>8.2200000000000006</v>
      </c>
      <c r="K45" s="2">
        <f t="shared" si="2"/>
        <v>328.8</v>
      </c>
    </row>
    <row r="46" spans="1:11" x14ac:dyDescent="0.2">
      <c r="A46">
        <v>42</v>
      </c>
      <c r="B46" t="s">
        <v>145</v>
      </c>
      <c r="C46" t="s">
        <v>146</v>
      </c>
      <c r="D46" t="s">
        <v>147</v>
      </c>
      <c r="E46" t="s">
        <v>16</v>
      </c>
      <c r="F46" t="s">
        <v>41</v>
      </c>
      <c r="G46" s="1">
        <v>29963</v>
      </c>
      <c r="H46" s="3"/>
      <c r="I46">
        <v>40</v>
      </c>
      <c r="J46" s="2">
        <v>19.5</v>
      </c>
      <c r="K46" s="2">
        <f t="shared" si="2"/>
        <v>780</v>
      </c>
    </row>
    <row r="47" spans="1:11" x14ac:dyDescent="0.2">
      <c r="A47">
        <v>43</v>
      </c>
      <c r="B47" t="s">
        <v>148</v>
      </c>
      <c r="C47" t="s">
        <v>149</v>
      </c>
      <c r="D47" t="s">
        <v>150</v>
      </c>
      <c r="E47" t="s">
        <v>22</v>
      </c>
      <c r="F47" t="s">
        <v>346</v>
      </c>
      <c r="G47" s="1">
        <v>31494</v>
      </c>
      <c r="H47" s="3" t="s">
        <v>64</v>
      </c>
      <c r="I47">
        <v>35</v>
      </c>
      <c r="J47" s="2">
        <v>24</v>
      </c>
      <c r="K47" s="2">
        <f t="shared" si="2"/>
        <v>840</v>
      </c>
    </row>
    <row r="48" spans="1:11" x14ac:dyDescent="0.2">
      <c r="A48">
        <v>44</v>
      </c>
      <c r="B48" t="s">
        <v>151</v>
      </c>
      <c r="C48" t="s">
        <v>152</v>
      </c>
      <c r="D48" t="s">
        <v>153</v>
      </c>
      <c r="E48" t="s">
        <v>32</v>
      </c>
      <c r="F48" t="s">
        <v>346</v>
      </c>
      <c r="G48" s="1">
        <v>31751</v>
      </c>
      <c r="H48" s="3" t="s">
        <v>51</v>
      </c>
      <c r="I48">
        <v>15.5</v>
      </c>
      <c r="J48" s="2">
        <v>6.5</v>
      </c>
      <c r="K48" s="2">
        <f t="shared" si="2"/>
        <v>100.75</v>
      </c>
    </row>
    <row r="49" spans="1:11" x14ac:dyDescent="0.2">
      <c r="A49">
        <v>45</v>
      </c>
      <c r="B49" t="s">
        <v>154</v>
      </c>
      <c r="C49" t="s">
        <v>155</v>
      </c>
      <c r="D49" t="s">
        <v>156</v>
      </c>
      <c r="E49" t="s">
        <v>22</v>
      </c>
      <c r="F49" t="s">
        <v>41</v>
      </c>
      <c r="G49" s="1">
        <v>30963</v>
      </c>
      <c r="H49" s="3" t="s">
        <v>77</v>
      </c>
      <c r="I49">
        <v>40</v>
      </c>
      <c r="J49" s="2">
        <v>22</v>
      </c>
      <c r="K49" s="2">
        <f t="shared" si="2"/>
        <v>880</v>
      </c>
    </row>
    <row r="50" spans="1:11" x14ac:dyDescent="0.2">
      <c r="A50">
        <v>46</v>
      </c>
      <c r="B50" t="s">
        <v>157</v>
      </c>
      <c r="C50" t="s">
        <v>158</v>
      </c>
      <c r="D50" t="s">
        <v>159</v>
      </c>
      <c r="E50" t="s">
        <v>22</v>
      </c>
      <c r="F50" t="s">
        <v>37</v>
      </c>
      <c r="G50" s="1">
        <v>32507</v>
      </c>
      <c r="H50" s="3" t="s">
        <v>28</v>
      </c>
      <c r="I50">
        <v>32</v>
      </c>
      <c r="J50" s="2">
        <v>5.5</v>
      </c>
      <c r="K50" s="2">
        <f t="shared" si="2"/>
        <v>176</v>
      </c>
    </row>
    <row r="51" spans="1:11" x14ac:dyDescent="0.2">
      <c r="A51">
        <v>47</v>
      </c>
      <c r="B51" t="s">
        <v>160</v>
      </c>
      <c r="C51" t="s">
        <v>161</v>
      </c>
      <c r="D51" t="s">
        <v>162</v>
      </c>
      <c r="E51" t="s">
        <v>27</v>
      </c>
      <c r="F51" t="s">
        <v>37</v>
      </c>
      <c r="G51" s="1">
        <v>31508</v>
      </c>
      <c r="H51" s="3" t="s">
        <v>33</v>
      </c>
      <c r="I51">
        <v>25</v>
      </c>
      <c r="J51" s="2">
        <v>8.52</v>
      </c>
      <c r="K51" s="2">
        <f t="shared" si="2"/>
        <v>213</v>
      </c>
    </row>
    <row r="52" spans="1:11" x14ac:dyDescent="0.2">
      <c r="A52">
        <v>48</v>
      </c>
      <c r="B52" t="s">
        <v>163</v>
      </c>
      <c r="C52" t="s">
        <v>164</v>
      </c>
      <c r="D52" t="s">
        <v>165</v>
      </c>
      <c r="E52" t="s">
        <v>27</v>
      </c>
      <c r="F52" t="s">
        <v>346</v>
      </c>
      <c r="G52" s="1">
        <v>31923</v>
      </c>
      <c r="H52" s="3" t="s">
        <v>18</v>
      </c>
      <c r="I52">
        <v>38</v>
      </c>
      <c r="J52" s="2">
        <v>15.5</v>
      </c>
      <c r="K52" s="2">
        <f t="shared" si="2"/>
        <v>589</v>
      </c>
    </row>
    <row r="53" spans="1:11" x14ac:dyDescent="0.2">
      <c r="A53">
        <v>49</v>
      </c>
      <c r="B53" t="s">
        <v>74</v>
      </c>
      <c r="C53" t="s">
        <v>166</v>
      </c>
      <c r="D53" t="s">
        <v>167</v>
      </c>
      <c r="E53" t="s">
        <v>16</v>
      </c>
      <c r="F53" t="s">
        <v>17</v>
      </c>
      <c r="G53" s="1">
        <v>32114</v>
      </c>
      <c r="H53" s="3" t="s">
        <v>28</v>
      </c>
      <c r="I53">
        <v>35.5</v>
      </c>
      <c r="J53" s="2">
        <v>12.5</v>
      </c>
      <c r="K53" s="2">
        <f t="shared" si="2"/>
        <v>443.75</v>
      </c>
    </row>
    <row r="54" spans="1:11" x14ac:dyDescent="0.2">
      <c r="A54">
        <v>50</v>
      </c>
      <c r="B54" t="s">
        <v>168</v>
      </c>
      <c r="C54" t="s">
        <v>169</v>
      </c>
      <c r="D54" t="s">
        <v>170</v>
      </c>
      <c r="E54" t="s">
        <v>32</v>
      </c>
      <c r="F54" t="s">
        <v>41</v>
      </c>
      <c r="G54" s="1">
        <v>31690</v>
      </c>
      <c r="H54" s="3" t="s">
        <v>18</v>
      </c>
      <c r="I54">
        <v>40</v>
      </c>
      <c r="J54" s="2">
        <v>21.5</v>
      </c>
      <c r="K54" s="2">
        <f t="shared" ref="K54:K69" si="3">I54*J54</f>
        <v>860</v>
      </c>
    </row>
    <row r="55" spans="1:11" x14ac:dyDescent="0.2">
      <c r="A55">
        <v>51</v>
      </c>
      <c r="B55" t="s">
        <v>84</v>
      </c>
      <c r="C55" t="s">
        <v>171</v>
      </c>
      <c r="D55" t="s">
        <v>172</v>
      </c>
      <c r="E55" t="s">
        <v>22</v>
      </c>
      <c r="F55" t="s">
        <v>346</v>
      </c>
      <c r="G55" s="1">
        <v>30784</v>
      </c>
      <c r="H55" s="3"/>
      <c r="I55">
        <v>38</v>
      </c>
      <c r="J55" s="2">
        <v>15.5</v>
      </c>
      <c r="K55" s="2">
        <f t="shared" si="3"/>
        <v>589</v>
      </c>
    </row>
    <row r="56" spans="1:11" x14ac:dyDescent="0.2">
      <c r="A56">
        <v>52</v>
      </c>
      <c r="B56" t="s">
        <v>173</v>
      </c>
      <c r="C56" t="s">
        <v>174</v>
      </c>
      <c r="D56" t="s">
        <v>175</v>
      </c>
      <c r="E56" t="s">
        <v>16</v>
      </c>
      <c r="F56" t="s">
        <v>37</v>
      </c>
      <c r="G56" s="1">
        <v>32078</v>
      </c>
      <c r="H56" s="3" t="s">
        <v>33</v>
      </c>
      <c r="I56">
        <v>40</v>
      </c>
      <c r="J56" s="2">
        <v>21.5</v>
      </c>
      <c r="K56" s="2">
        <f t="shared" si="3"/>
        <v>860</v>
      </c>
    </row>
    <row r="57" spans="1:11" x14ac:dyDescent="0.2">
      <c r="A57">
        <v>53</v>
      </c>
      <c r="B57" t="s">
        <v>176</v>
      </c>
      <c r="C57" t="s">
        <v>177</v>
      </c>
      <c r="D57" t="s">
        <v>178</v>
      </c>
      <c r="E57" t="s">
        <v>22</v>
      </c>
      <c r="F57" t="s">
        <v>346</v>
      </c>
      <c r="G57" s="1">
        <v>31427</v>
      </c>
      <c r="H57" s="3" t="s">
        <v>33</v>
      </c>
      <c r="I57">
        <v>35</v>
      </c>
      <c r="J57" s="2">
        <v>24</v>
      </c>
      <c r="K57" s="2">
        <f t="shared" si="3"/>
        <v>840</v>
      </c>
    </row>
    <row r="58" spans="1:11" x14ac:dyDescent="0.2">
      <c r="A58">
        <v>54</v>
      </c>
      <c r="B58" t="s">
        <v>179</v>
      </c>
      <c r="C58" t="s">
        <v>180</v>
      </c>
      <c r="D58" t="s">
        <v>181</v>
      </c>
      <c r="E58" t="s">
        <v>22</v>
      </c>
      <c r="F58" t="s">
        <v>37</v>
      </c>
      <c r="G58" s="1">
        <v>31695</v>
      </c>
      <c r="H58" s="3"/>
      <c r="I58">
        <v>40</v>
      </c>
      <c r="J58" s="2">
        <v>21.5</v>
      </c>
      <c r="K58" s="2">
        <f t="shared" si="3"/>
        <v>860</v>
      </c>
    </row>
    <row r="59" spans="1:11" x14ac:dyDescent="0.2">
      <c r="A59">
        <v>55</v>
      </c>
      <c r="B59" t="s">
        <v>182</v>
      </c>
      <c r="C59" t="s">
        <v>183</v>
      </c>
      <c r="D59" t="s">
        <v>184</v>
      </c>
      <c r="E59" t="s">
        <v>27</v>
      </c>
      <c r="F59" t="s">
        <v>17</v>
      </c>
      <c r="G59" s="1">
        <v>32301</v>
      </c>
      <c r="H59" s="3"/>
      <c r="I59">
        <v>25</v>
      </c>
      <c r="J59" s="2">
        <v>8.52</v>
      </c>
      <c r="K59" s="2">
        <f t="shared" si="3"/>
        <v>213</v>
      </c>
    </row>
    <row r="60" spans="1:11" x14ac:dyDescent="0.2">
      <c r="A60">
        <v>56</v>
      </c>
      <c r="B60" t="s">
        <v>185</v>
      </c>
      <c r="C60" t="s">
        <v>186</v>
      </c>
      <c r="D60" t="s">
        <v>187</v>
      </c>
      <c r="E60" t="s">
        <v>32</v>
      </c>
      <c r="F60" t="s">
        <v>17</v>
      </c>
      <c r="G60" s="1">
        <v>33261</v>
      </c>
      <c r="H60" s="3" t="s">
        <v>28</v>
      </c>
      <c r="I60">
        <v>40</v>
      </c>
      <c r="J60" s="2">
        <v>21.5</v>
      </c>
      <c r="K60" s="2">
        <f t="shared" si="3"/>
        <v>860</v>
      </c>
    </row>
    <row r="61" spans="1:11" x14ac:dyDescent="0.2">
      <c r="A61">
        <v>57</v>
      </c>
      <c r="B61" t="s">
        <v>145</v>
      </c>
      <c r="C61" t="s">
        <v>188</v>
      </c>
      <c r="D61" t="s">
        <v>189</v>
      </c>
      <c r="E61" t="s">
        <v>22</v>
      </c>
      <c r="F61" t="s">
        <v>17</v>
      </c>
      <c r="G61" s="1">
        <v>29812</v>
      </c>
      <c r="H61" s="3" t="s">
        <v>18</v>
      </c>
      <c r="I61">
        <v>38</v>
      </c>
      <c r="J61" s="2">
        <v>15.5</v>
      </c>
      <c r="K61" s="2">
        <f t="shared" si="3"/>
        <v>589</v>
      </c>
    </row>
    <row r="62" spans="1:11" x14ac:dyDescent="0.2">
      <c r="A62">
        <v>58</v>
      </c>
      <c r="B62" t="s">
        <v>190</v>
      </c>
      <c r="C62" t="s">
        <v>191</v>
      </c>
      <c r="D62" t="s">
        <v>192</v>
      </c>
      <c r="E62" t="s">
        <v>22</v>
      </c>
      <c r="F62" t="s">
        <v>41</v>
      </c>
      <c r="G62" s="1">
        <v>32835</v>
      </c>
      <c r="H62" s="3" t="s">
        <v>51</v>
      </c>
      <c r="I62">
        <v>40</v>
      </c>
      <c r="J62" s="2">
        <v>12.6</v>
      </c>
      <c r="K62" s="2">
        <f t="shared" si="3"/>
        <v>504</v>
      </c>
    </row>
    <row r="63" spans="1:11" x14ac:dyDescent="0.2">
      <c r="A63">
        <v>59</v>
      </c>
      <c r="B63" t="s">
        <v>193</v>
      </c>
      <c r="C63" t="s">
        <v>25</v>
      </c>
      <c r="D63" t="s">
        <v>194</v>
      </c>
      <c r="E63" t="s">
        <v>16</v>
      </c>
      <c r="F63" t="s">
        <v>17</v>
      </c>
      <c r="G63" s="1">
        <v>31789</v>
      </c>
      <c r="H63" s="3" t="s">
        <v>64</v>
      </c>
      <c r="I63">
        <v>42</v>
      </c>
      <c r="J63" s="2">
        <v>16.75</v>
      </c>
      <c r="K63" s="2">
        <f t="shared" si="3"/>
        <v>703.5</v>
      </c>
    </row>
    <row r="64" spans="1:11" x14ac:dyDescent="0.2">
      <c r="A64">
        <v>60</v>
      </c>
      <c r="B64" t="s">
        <v>195</v>
      </c>
      <c r="C64" t="s">
        <v>196</v>
      </c>
      <c r="D64" t="s">
        <v>197</v>
      </c>
      <c r="E64" t="s">
        <v>32</v>
      </c>
      <c r="F64" t="s">
        <v>37</v>
      </c>
      <c r="G64" s="1">
        <v>31580</v>
      </c>
      <c r="H64" s="3" t="s">
        <v>51</v>
      </c>
      <c r="I64">
        <v>40</v>
      </c>
      <c r="J64" s="2">
        <v>8.75</v>
      </c>
      <c r="K64" s="2">
        <f t="shared" si="3"/>
        <v>350</v>
      </c>
    </row>
    <row r="65" spans="1:11" x14ac:dyDescent="0.2">
      <c r="A65">
        <v>61</v>
      </c>
      <c r="B65" t="s">
        <v>198</v>
      </c>
      <c r="C65" t="s">
        <v>199</v>
      </c>
      <c r="D65" t="s">
        <v>200</v>
      </c>
      <c r="E65" t="s">
        <v>22</v>
      </c>
      <c r="F65" t="s">
        <v>346</v>
      </c>
      <c r="G65" s="1">
        <v>31926</v>
      </c>
      <c r="H65" s="3" t="s">
        <v>33</v>
      </c>
      <c r="I65">
        <v>25</v>
      </c>
      <c r="J65" s="2">
        <v>8.52</v>
      </c>
      <c r="K65" s="2">
        <f t="shared" si="3"/>
        <v>213</v>
      </c>
    </row>
    <row r="66" spans="1:11" x14ac:dyDescent="0.2">
      <c r="A66">
        <v>62</v>
      </c>
      <c r="B66" t="s">
        <v>148</v>
      </c>
      <c r="C66" t="s">
        <v>201</v>
      </c>
      <c r="D66" t="s">
        <v>202</v>
      </c>
      <c r="E66" t="s">
        <v>32</v>
      </c>
      <c r="F66" t="s">
        <v>17</v>
      </c>
      <c r="G66" s="1">
        <v>32625</v>
      </c>
      <c r="H66" s="3"/>
      <c r="I66">
        <v>15.5</v>
      </c>
      <c r="J66" s="2">
        <v>6.5</v>
      </c>
      <c r="K66" s="2">
        <f t="shared" si="3"/>
        <v>100.75</v>
      </c>
    </row>
    <row r="67" spans="1:11" x14ac:dyDescent="0.2">
      <c r="A67">
        <v>63</v>
      </c>
      <c r="B67" t="s">
        <v>203</v>
      </c>
      <c r="C67" t="s">
        <v>204</v>
      </c>
      <c r="D67" t="s">
        <v>205</v>
      </c>
      <c r="E67" t="s">
        <v>16</v>
      </c>
      <c r="F67" t="s">
        <v>346</v>
      </c>
      <c r="G67" s="1">
        <v>30139</v>
      </c>
      <c r="H67" s="3" t="s">
        <v>51</v>
      </c>
      <c r="I67">
        <v>40</v>
      </c>
      <c r="J67" s="2">
        <v>15.5</v>
      </c>
      <c r="K67" s="2">
        <f t="shared" si="3"/>
        <v>620</v>
      </c>
    </row>
    <row r="68" spans="1:11" x14ac:dyDescent="0.2">
      <c r="A68">
        <v>64</v>
      </c>
      <c r="B68" t="s">
        <v>206</v>
      </c>
      <c r="C68" t="s">
        <v>207</v>
      </c>
      <c r="D68" t="s">
        <v>208</v>
      </c>
      <c r="E68" t="s">
        <v>32</v>
      </c>
      <c r="F68" t="s">
        <v>37</v>
      </c>
      <c r="G68" s="1">
        <v>32470</v>
      </c>
      <c r="H68" s="3" t="s">
        <v>18</v>
      </c>
      <c r="I68">
        <v>35</v>
      </c>
      <c r="J68" s="2">
        <v>12.1</v>
      </c>
      <c r="K68" s="2">
        <f t="shared" si="3"/>
        <v>423.5</v>
      </c>
    </row>
    <row r="69" spans="1:11" x14ac:dyDescent="0.2">
      <c r="A69">
        <v>65</v>
      </c>
      <c r="B69" t="s">
        <v>209</v>
      </c>
      <c r="C69" t="s">
        <v>210</v>
      </c>
      <c r="D69" t="s">
        <v>211</v>
      </c>
      <c r="E69" t="s">
        <v>32</v>
      </c>
      <c r="F69" t="s">
        <v>346</v>
      </c>
      <c r="G69" s="1">
        <v>31444</v>
      </c>
      <c r="H69" s="3" t="s">
        <v>51</v>
      </c>
      <c r="I69">
        <v>35</v>
      </c>
      <c r="J69" s="2">
        <v>24</v>
      </c>
      <c r="K69" s="2">
        <f t="shared" si="3"/>
        <v>840</v>
      </c>
    </row>
    <row r="70" spans="1:11" x14ac:dyDescent="0.2">
      <c r="A70">
        <v>66</v>
      </c>
      <c r="B70" t="s">
        <v>65</v>
      </c>
      <c r="C70" t="s">
        <v>212</v>
      </c>
      <c r="D70" t="s">
        <v>213</v>
      </c>
      <c r="E70" t="s">
        <v>27</v>
      </c>
      <c r="F70" t="s">
        <v>17</v>
      </c>
      <c r="G70" s="1">
        <v>30768</v>
      </c>
      <c r="H70" s="3" t="s">
        <v>23</v>
      </c>
      <c r="I70">
        <v>35.5</v>
      </c>
      <c r="J70" s="2">
        <v>13.3</v>
      </c>
      <c r="K70" s="2">
        <f t="shared" ref="K70:K85" si="4">I70*J70</f>
        <v>472.15000000000003</v>
      </c>
    </row>
    <row r="71" spans="1:11" x14ac:dyDescent="0.2">
      <c r="A71">
        <v>67</v>
      </c>
      <c r="B71" t="s">
        <v>214</v>
      </c>
      <c r="C71" t="s">
        <v>215</v>
      </c>
      <c r="D71" t="s">
        <v>216</v>
      </c>
      <c r="E71" t="s">
        <v>16</v>
      </c>
      <c r="F71" t="s">
        <v>346</v>
      </c>
      <c r="G71" s="1">
        <v>32118</v>
      </c>
      <c r="H71" s="3"/>
      <c r="I71">
        <v>29.5</v>
      </c>
      <c r="J71" s="2">
        <v>6.5</v>
      </c>
      <c r="K71" s="2">
        <f t="shared" si="4"/>
        <v>191.75</v>
      </c>
    </row>
    <row r="72" spans="1:11" x14ac:dyDescent="0.2">
      <c r="A72">
        <v>68</v>
      </c>
      <c r="B72" t="s">
        <v>217</v>
      </c>
      <c r="C72" t="s">
        <v>25</v>
      </c>
      <c r="D72" t="s">
        <v>218</v>
      </c>
      <c r="E72" t="s">
        <v>22</v>
      </c>
      <c r="F72" t="s">
        <v>17</v>
      </c>
      <c r="G72" s="1">
        <v>32795</v>
      </c>
      <c r="H72" s="3" t="s">
        <v>51</v>
      </c>
      <c r="I72">
        <v>40</v>
      </c>
      <c r="J72" s="2">
        <v>15.5</v>
      </c>
      <c r="K72" s="2">
        <f t="shared" si="4"/>
        <v>620</v>
      </c>
    </row>
    <row r="73" spans="1:11" x14ac:dyDescent="0.2">
      <c r="A73">
        <v>69</v>
      </c>
      <c r="B73" t="s">
        <v>219</v>
      </c>
      <c r="C73" t="s">
        <v>220</v>
      </c>
      <c r="D73" t="s">
        <v>221</v>
      </c>
      <c r="E73" t="s">
        <v>27</v>
      </c>
      <c r="F73" t="s">
        <v>37</v>
      </c>
      <c r="G73" s="1">
        <v>33311</v>
      </c>
      <c r="H73" s="3" t="s">
        <v>51</v>
      </c>
      <c r="I73">
        <v>35</v>
      </c>
      <c r="J73" s="2">
        <v>12.1</v>
      </c>
      <c r="K73" s="2">
        <f t="shared" si="4"/>
        <v>423.5</v>
      </c>
    </row>
    <row r="74" spans="1:11" x14ac:dyDescent="0.2">
      <c r="A74">
        <v>70</v>
      </c>
      <c r="B74" t="s">
        <v>100</v>
      </c>
      <c r="C74" t="s">
        <v>88</v>
      </c>
      <c r="D74" t="s">
        <v>222</v>
      </c>
      <c r="E74" t="s">
        <v>16</v>
      </c>
      <c r="F74" t="s">
        <v>41</v>
      </c>
      <c r="G74" s="1">
        <v>32839</v>
      </c>
      <c r="H74" s="3" t="s">
        <v>33</v>
      </c>
      <c r="I74">
        <v>42</v>
      </c>
      <c r="J74" s="2">
        <v>24</v>
      </c>
      <c r="K74" s="2">
        <f t="shared" si="4"/>
        <v>1008</v>
      </c>
    </row>
    <row r="75" spans="1:11" x14ac:dyDescent="0.2">
      <c r="A75">
        <v>71</v>
      </c>
      <c r="B75" t="s">
        <v>223</v>
      </c>
      <c r="C75" t="s">
        <v>224</v>
      </c>
      <c r="D75" t="s">
        <v>225</v>
      </c>
      <c r="E75" t="s">
        <v>16</v>
      </c>
      <c r="F75" t="s">
        <v>37</v>
      </c>
      <c r="G75" s="1">
        <v>33392</v>
      </c>
      <c r="H75" s="3" t="s">
        <v>33</v>
      </c>
      <c r="I75">
        <v>29.5</v>
      </c>
      <c r="J75" s="2">
        <v>13.3</v>
      </c>
      <c r="K75" s="2">
        <f t="shared" si="4"/>
        <v>392.35</v>
      </c>
    </row>
    <row r="76" spans="1:11" x14ac:dyDescent="0.2">
      <c r="A76">
        <v>72</v>
      </c>
      <c r="B76" t="s">
        <v>226</v>
      </c>
      <c r="C76" t="s">
        <v>227</v>
      </c>
      <c r="D76" t="s">
        <v>228</v>
      </c>
      <c r="E76" t="s">
        <v>16</v>
      </c>
      <c r="F76" t="s">
        <v>346</v>
      </c>
      <c r="G76" s="1">
        <v>31689</v>
      </c>
      <c r="H76" s="3" t="s">
        <v>51</v>
      </c>
      <c r="I76">
        <v>40</v>
      </c>
      <c r="J76" s="2">
        <v>6.5</v>
      </c>
      <c r="K76" s="2">
        <f t="shared" si="4"/>
        <v>260</v>
      </c>
    </row>
    <row r="77" spans="1:11" x14ac:dyDescent="0.2">
      <c r="A77">
        <v>73</v>
      </c>
      <c r="B77" t="s">
        <v>229</v>
      </c>
      <c r="C77" t="s">
        <v>230</v>
      </c>
      <c r="D77" t="s">
        <v>231</v>
      </c>
      <c r="E77" t="s">
        <v>22</v>
      </c>
      <c r="F77" t="s">
        <v>17</v>
      </c>
      <c r="G77" s="1">
        <v>30726</v>
      </c>
      <c r="H77" s="3" t="s">
        <v>51</v>
      </c>
      <c r="I77">
        <v>40</v>
      </c>
      <c r="J77" s="2">
        <v>7.22</v>
      </c>
      <c r="K77" s="2">
        <f t="shared" si="4"/>
        <v>288.8</v>
      </c>
    </row>
    <row r="78" spans="1:11" x14ac:dyDescent="0.2">
      <c r="A78">
        <v>74</v>
      </c>
      <c r="B78" t="s">
        <v>232</v>
      </c>
      <c r="C78" t="s">
        <v>30</v>
      </c>
      <c r="D78" t="s">
        <v>233</v>
      </c>
      <c r="E78" t="s">
        <v>32</v>
      </c>
      <c r="F78" t="s">
        <v>346</v>
      </c>
      <c r="G78" s="1">
        <v>29999</v>
      </c>
      <c r="H78" s="3" t="s">
        <v>18</v>
      </c>
      <c r="I78">
        <v>40</v>
      </c>
      <c r="J78" s="2">
        <v>12.1</v>
      </c>
      <c r="K78" s="2">
        <f t="shared" si="4"/>
        <v>484</v>
      </c>
    </row>
    <row r="79" spans="1:11" x14ac:dyDescent="0.2">
      <c r="A79">
        <v>75</v>
      </c>
      <c r="B79" t="s">
        <v>234</v>
      </c>
      <c r="C79" t="s">
        <v>235</v>
      </c>
      <c r="D79" t="s">
        <v>236</v>
      </c>
      <c r="E79" t="s">
        <v>16</v>
      </c>
      <c r="F79" t="s">
        <v>37</v>
      </c>
      <c r="G79" s="1">
        <v>30911</v>
      </c>
      <c r="H79" s="3" t="s">
        <v>23</v>
      </c>
      <c r="I79">
        <v>29.5</v>
      </c>
      <c r="J79" s="2">
        <v>16.75</v>
      </c>
      <c r="K79" s="2">
        <f t="shared" si="4"/>
        <v>494.125</v>
      </c>
    </row>
    <row r="80" spans="1:11" x14ac:dyDescent="0.2">
      <c r="A80">
        <v>76</v>
      </c>
      <c r="B80" t="s">
        <v>237</v>
      </c>
      <c r="C80" t="s">
        <v>238</v>
      </c>
      <c r="D80" t="s">
        <v>239</v>
      </c>
      <c r="E80" t="s">
        <v>16</v>
      </c>
      <c r="F80" t="s">
        <v>17</v>
      </c>
      <c r="G80" s="1">
        <v>32808</v>
      </c>
      <c r="H80" s="3" t="s">
        <v>18</v>
      </c>
      <c r="I80">
        <v>40</v>
      </c>
      <c r="J80" s="2">
        <v>6.5</v>
      </c>
      <c r="K80" s="2">
        <f t="shared" si="4"/>
        <v>260</v>
      </c>
    </row>
    <row r="81" spans="1:11" x14ac:dyDescent="0.2">
      <c r="A81">
        <v>77</v>
      </c>
      <c r="B81" t="s">
        <v>240</v>
      </c>
      <c r="C81" t="s">
        <v>241</v>
      </c>
      <c r="D81" t="s">
        <v>242</v>
      </c>
      <c r="E81" t="s">
        <v>32</v>
      </c>
      <c r="F81" t="s">
        <v>17</v>
      </c>
      <c r="G81" s="1">
        <v>31759</v>
      </c>
      <c r="H81" s="3" t="s">
        <v>18</v>
      </c>
      <c r="I81">
        <v>40</v>
      </c>
      <c r="J81" s="2">
        <v>19.5</v>
      </c>
      <c r="K81" s="2">
        <f t="shared" si="4"/>
        <v>780</v>
      </c>
    </row>
    <row r="82" spans="1:11" x14ac:dyDescent="0.2">
      <c r="A82">
        <v>78</v>
      </c>
      <c r="B82" t="s">
        <v>42</v>
      </c>
      <c r="C82" t="s">
        <v>243</v>
      </c>
      <c r="D82" t="s">
        <v>244</v>
      </c>
      <c r="E82" t="s">
        <v>27</v>
      </c>
      <c r="F82" t="s">
        <v>41</v>
      </c>
      <c r="G82" s="1">
        <v>33301</v>
      </c>
      <c r="H82" s="3" t="s">
        <v>77</v>
      </c>
      <c r="I82">
        <v>40</v>
      </c>
      <c r="J82" s="2">
        <v>22</v>
      </c>
      <c r="K82" s="2">
        <f t="shared" si="4"/>
        <v>880</v>
      </c>
    </row>
    <row r="83" spans="1:11" x14ac:dyDescent="0.2">
      <c r="A83">
        <v>79</v>
      </c>
      <c r="B83" t="s">
        <v>245</v>
      </c>
      <c r="C83" t="s">
        <v>246</v>
      </c>
      <c r="D83" t="s">
        <v>247</v>
      </c>
      <c r="E83" t="s">
        <v>32</v>
      </c>
      <c r="F83" t="s">
        <v>41</v>
      </c>
      <c r="G83" s="1">
        <v>31251</v>
      </c>
      <c r="H83" s="3"/>
      <c r="I83">
        <v>40</v>
      </c>
      <c r="J83" s="2">
        <v>15</v>
      </c>
      <c r="K83" s="2">
        <f t="shared" si="4"/>
        <v>600</v>
      </c>
    </row>
    <row r="84" spans="1:11" x14ac:dyDescent="0.2">
      <c r="A84">
        <v>80</v>
      </c>
      <c r="B84" t="s">
        <v>248</v>
      </c>
      <c r="C84" t="s">
        <v>249</v>
      </c>
      <c r="D84" t="s">
        <v>250</v>
      </c>
      <c r="E84" t="s">
        <v>16</v>
      </c>
      <c r="F84" t="s">
        <v>17</v>
      </c>
      <c r="G84" s="1">
        <v>34668</v>
      </c>
      <c r="H84" s="3" t="s">
        <v>28</v>
      </c>
      <c r="I84">
        <v>40</v>
      </c>
      <c r="J84" s="2">
        <v>6.5</v>
      </c>
      <c r="K84" s="2">
        <f t="shared" si="4"/>
        <v>260</v>
      </c>
    </row>
    <row r="85" spans="1:11" x14ac:dyDescent="0.2">
      <c r="A85">
        <v>81</v>
      </c>
      <c r="B85" t="s">
        <v>251</v>
      </c>
      <c r="C85" t="s">
        <v>252</v>
      </c>
      <c r="D85" t="s">
        <v>253</v>
      </c>
      <c r="E85" t="s">
        <v>32</v>
      </c>
      <c r="F85" t="s">
        <v>41</v>
      </c>
      <c r="G85" s="1">
        <v>30988</v>
      </c>
      <c r="H85" s="3" t="s">
        <v>64</v>
      </c>
      <c r="I85">
        <v>40</v>
      </c>
      <c r="J85" s="2">
        <v>15.5</v>
      </c>
      <c r="K85" s="2">
        <f t="shared" si="4"/>
        <v>620</v>
      </c>
    </row>
    <row r="86" spans="1:11" x14ac:dyDescent="0.2">
      <c r="A86">
        <v>82</v>
      </c>
      <c r="B86" t="s">
        <v>254</v>
      </c>
      <c r="C86" t="s">
        <v>255</v>
      </c>
      <c r="D86" t="s">
        <v>256</v>
      </c>
      <c r="E86" t="s">
        <v>16</v>
      </c>
      <c r="F86" t="s">
        <v>37</v>
      </c>
      <c r="G86" s="1">
        <v>32531</v>
      </c>
      <c r="H86" s="3"/>
      <c r="I86">
        <v>29.5</v>
      </c>
      <c r="J86" s="2">
        <v>15</v>
      </c>
      <c r="K86" s="2">
        <f t="shared" ref="K86:K98" si="5">I86*J86</f>
        <v>442.5</v>
      </c>
    </row>
    <row r="87" spans="1:11" x14ac:dyDescent="0.2">
      <c r="A87">
        <v>83</v>
      </c>
      <c r="B87" t="s">
        <v>257</v>
      </c>
      <c r="C87" t="s">
        <v>258</v>
      </c>
      <c r="D87" t="s">
        <v>259</v>
      </c>
      <c r="E87" t="s">
        <v>32</v>
      </c>
      <c r="F87" t="s">
        <v>17</v>
      </c>
      <c r="G87" s="1">
        <v>29648</v>
      </c>
      <c r="H87" s="3" t="s">
        <v>64</v>
      </c>
      <c r="I87">
        <v>15.5</v>
      </c>
      <c r="J87" s="2">
        <v>12.6</v>
      </c>
      <c r="K87" s="2">
        <f t="shared" si="5"/>
        <v>195.29999999999998</v>
      </c>
    </row>
    <row r="88" spans="1:11" x14ac:dyDescent="0.2">
      <c r="A88">
        <v>84</v>
      </c>
      <c r="B88" t="s">
        <v>260</v>
      </c>
      <c r="C88" t="s">
        <v>261</v>
      </c>
      <c r="D88" t="s">
        <v>262</v>
      </c>
      <c r="E88" t="s">
        <v>22</v>
      </c>
      <c r="F88" t="s">
        <v>346</v>
      </c>
      <c r="G88" s="1">
        <v>31753</v>
      </c>
      <c r="H88" s="3" t="s">
        <v>18</v>
      </c>
      <c r="I88">
        <v>32</v>
      </c>
      <c r="J88" s="2">
        <v>8.75</v>
      </c>
      <c r="K88" s="2">
        <f t="shared" si="5"/>
        <v>280</v>
      </c>
    </row>
    <row r="89" spans="1:11" x14ac:dyDescent="0.2">
      <c r="A89">
        <v>85</v>
      </c>
      <c r="B89" t="s">
        <v>263</v>
      </c>
      <c r="C89" t="s">
        <v>264</v>
      </c>
      <c r="D89" t="s">
        <v>265</v>
      </c>
      <c r="E89" t="s">
        <v>16</v>
      </c>
      <c r="F89" t="s">
        <v>346</v>
      </c>
      <c r="G89" s="1">
        <v>32996</v>
      </c>
      <c r="H89" s="3"/>
      <c r="I89">
        <v>42</v>
      </c>
      <c r="J89" s="2">
        <v>15.5</v>
      </c>
      <c r="K89" s="2">
        <f t="shared" si="5"/>
        <v>651</v>
      </c>
    </row>
    <row r="90" spans="1:11" x14ac:dyDescent="0.2">
      <c r="A90">
        <v>86</v>
      </c>
      <c r="B90" t="s">
        <v>266</v>
      </c>
      <c r="C90" t="s">
        <v>88</v>
      </c>
      <c r="D90" t="s">
        <v>267</v>
      </c>
      <c r="E90" t="s">
        <v>27</v>
      </c>
      <c r="F90" t="s">
        <v>41</v>
      </c>
      <c r="G90" s="1">
        <v>31690</v>
      </c>
      <c r="H90" s="3" t="s">
        <v>64</v>
      </c>
      <c r="I90">
        <v>40</v>
      </c>
      <c r="J90" s="2">
        <v>15</v>
      </c>
      <c r="K90" s="2">
        <f t="shared" si="5"/>
        <v>600</v>
      </c>
    </row>
    <row r="91" spans="1:11" x14ac:dyDescent="0.2">
      <c r="A91">
        <v>87</v>
      </c>
      <c r="B91" t="s">
        <v>268</v>
      </c>
      <c r="C91" t="s">
        <v>269</v>
      </c>
      <c r="D91" t="s">
        <v>270</v>
      </c>
      <c r="E91" t="s">
        <v>22</v>
      </c>
      <c r="F91" t="s">
        <v>346</v>
      </c>
      <c r="G91" s="1">
        <v>32819</v>
      </c>
      <c r="H91" s="3" t="s">
        <v>64</v>
      </c>
      <c r="I91">
        <v>35</v>
      </c>
      <c r="J91" s="2">
        <v>12.6</v>
      </c>
      <c r="K91" s="2">
        <f t="shared" si="5"/>
        <v>441</v>
      </c>
    </row>
    <row r="92" spans="1:11" x14ac:dyDescent="0.2">
      <c r="A92">
        <v>88</v>
      </c>
      <c r="B92" t="s">
        <v>78</v>
      </c>
      <c r="C92" t="s">
        <v>271</v>
      </c>
      <c r="D92" t="s">
        <v>272</v>
      </c>
      <c r="E92" t="s">
        <v>16</v>
      </c>
      <c r="F92" t="s">
        <v>37</v>
      </c>
      <c r="G92" s="1">
        <v>28964</v>
      </c>
      <c r="H92" s="3" t="s">
        <v>28</v>
      </c>
      <c r="I92">
        <v>40</v>
      </c>
      <c r="J92" s="2">
        <v>6.5</v>
      </c>
      <c r="K92" s="2">
        <f t="shared" si="5"/>
        <v>260</v>
      </c>
    </row>
    <row r="93" spans="1:11" x14ac:dyDescent="0.2">
      <c r="A93">
        <v>89</v>
      </c>
      <c r="B93" t="s">
        <v>273</v>
      </c>
      <c r="C93" t="s">
        <v>274</v>
      </c>
      <c r="D93" t="s">
        <v>275</v>
      </c>
      <c r="E93" t="s">
        <v>22</v>
      </c>
      <c r="F93" t="s">
        <v>346</v>
      </c>
      <c r="G93" s="1">
        <v>31959</v>
      </c>
      <c r="H93" s="3" t="s">
        <v>23</v>
      </c>
      <c r="I93">
        <v>40</v>
      </c>
      <c r="J93" s="2">
        <v>6.5</v>
      </c>
      <c r="K93" s="2">
        <f t="shared" si="5"/>
        <v>260</v>
      </c>
    </row>
    <row r="94" spans="1:11" x14ac:dyDescent="0.2">
      <c r="A94">
        <v>90</v>
      </c>
      <c r="B94" t="s">
        <v>276</v>
      </c>
      <c r="C94" t="s">
        <v>277</v>
      </c>
      <c r="D94" t="s">
        <v>278</v>
      </c>
      <c r="E94" t="s">
        <v>32</v>
      </c>
      <c r="F94" t="s">
        <v>17</v>
      </c>
      <c r="G94" s="1">
        <v>31838</v>
      </c>
      <c r="H94" s="3" t="s">
        <v>33</v>
      </c>
      <c r="I94">
        <v>15.5</v>
      </c>
      <c r="J94" s="2">
        <v>5.5</v>
      </c>
      <c r="K94" s="2">
        <f t="shared" si="5"/>
        <v>85.25</v>
      </c>
    </row>
    <row r="95" spans="1:11" x14ac:dyDescent="0.2">
      <c r="A95">
        <v>91</v>
      </c>
      <c r="B95" t="s">
        <v>139</v>
      </c>
      <c r="C95" t="s">
        <v>279</v>
      </c>
      <c r="D95" t="s">
        <v>280</v>
      </c>
      <c r="E95" t="s">
        <v>32</v>
      </c>
      <c r="F95" t="s">
        <v>37</v>
      </c>
      <c r="G95" s="1">
        <v>32135</v>
      </c>
      <c r="H95" s="3" t="s">
        <v>51</v>
      </c>
      <c r="I95">
        <v>40</v>
      </c>
      <c r="J95" s="2">
        <v>16.75</v>
      </c>
      <c r="K95" s="2">
        <f t="shared" si="5"/>
        <v>670</v>
      </c>
    </row>
    <row r="96" spans="1:11" x14ac:dyDescent="0.2">
      <c r="A96">
        <v>92</v>
      </c>
      <c r="B96" t="s">
        <v>281</v>
      </c>
      <c r="C96" t="s">
        <v>282</v>
      </c>
      <c r="D96" t="s">
        <v>283</v>
      </c>
      <c r="E96" t="s">
        <v>16</v>
      </c>
      <c r="F96" t="s">
        <v>41</v>
      </c>
      <c r="G96" s="1">
        <v>30648</v>
      </c>
      <c r="H96" s="3" t="s">
        <v>18</v>
      </c>
      <c r="I96">
        <v>40</v>
      </c>
      <c r="J96" s="2">
        <v>7.22</v>
      </c>
      <c r="K96" s="2">
        <f t="shared" si="5"/>
        <v>288.8</v>
      </c>
    </row>
    <row r="97" spans="1:11" x14ac:dyDescent="0.2">
      <c r="A97">
        <v>93</v>
      </c>
      <c r="B97" t="s">
        <v>284</v>
      </c>
      <c r="C97" t="s">
        <v>30</v>
      </c>
      <c r="D97" t="s">
        <v>285</v>
      </c>
      <c r="E97" t="s">
        <v>32</v>
      </c>
      <c r="F97" t="s">
        <v>346</v>
      </c>
      <c r="G97" s="1">
        <v>33336</v>
      </c>
      <c r="H97" s="3" t="s">
        <v>33</v>
      </c>
      <c r="I97">
        <v>40</v>
      </c>
      <c r="J97" s="2">
        <v>12.1</v>
      </c>
      <c r="K97" s="2">
        <f t="shared" si="5"/>
        <v>484</v>
      </c>
    </row>
    <row r="98" spans="1:11" x14ac:dyDescent="0.2">
      <c r="A98">
        <v>94</v>
      </c>
      <c r="B98" t="s">
        <v>286</v>
      </c>
      <c r="C98" t="s">
        <v>287</v>
      </c>
      <c r="D98" t="s">
        <v>288</v>
      </c>
      <c r="E98" t="s">
        <v>32</v>
      </c>
      <c r="F98" t="s">
        <v>17</v>
      </c>
      <c r="G98" s="1">
        <v>33117</v>
      </c>
      <c r="H98" s="3"/>
      <c r="I98">
        <v>15.5</v>
      </c>
      <c r="J98" s="2">
        <v>6.5</v>
      </c>
      <c r="K98" s="2">
        <f t="shared" si="5"/>
        <v>100.75</v>
      </c>
    </row>
    <row r="99" spans="1:11" x14ac:dyDescent="0.2">
      <c r="K99" s="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5"/>
  <sheetViews>
    <sheetView workbookViewId="0">
      <selection activeCell="O1" sqref="O1:O3"/>
    </sheetView>
  </sheetViews>
  <sheetFormatPr defaultRowHeight="12.75" x14ac:dyDescent="0.2"/>
  <cols>
    <col min="1" max="1" width="13.28515625" customWidth="1"/>
    <col min="2" max="2" width="9.7109375" bestFit="1" customWidth="1"/>
    <col min="3" max="3" width="10.42578125" bestFit="1" customWidth="1"/>
    <col min="4" max="4" width="11" customWidth="1"/>
    <col min="14" max="14" width="11.140625" customWidth="1"/>
    <col min="16" max="16" width="5.85546875" customWidth="1"/>
    <col min="17" max="17" width="7" customWidth="1"/>
    <col min="18" max="19" width="6.28515625" customWidth="1"/>
    <col min="20" max="20" width="6.7109375" customWidth="1"/>
    <col min="21" max="21" width="5.5703125" customWidth="1"/>
    <col min="22" max="22" width="13.85546875" bestFit="1" customWidth="1"/>
  </cols>
  <sheetData>
    <row r="1" spans="1:14" x14ac:dyDescent="0.2">
      <c r="A1" s="80" t="s">
        <v>349</v>
      </c>
      <c r="B1" s="80" t="s">
        <v>566</v>
      </c>
      <c r="C1" s="80" t="s">
        <v>567</v>
      </c>
      <c r="D1" s="80" t="s">
        <v>568</v>
      </c>
      <c r="E1" s="80" t="s">
        <v>569</v>
      </c>
      <c r="H1" t="s">
        <v>570</v>
      </c>
      <c r="N1" t="s">
        <v>571</v>
      </c>
    </row>
    <row r="2" spans="1:14" ht="13.5" thickBot="1" x14ac:dyDescent="0.25">
      <c r="A2" s="81"/>
      <c r="B2" s="82"/>
      <c r="C2" s="82"/>
      <c r="D2" s="82"/>
      <c r="E2" s="81"/>
      <c r="N2" t="s">
        <v>573</v>
      </c>
    </row>
    <row r="3" spans="1:14" ht="16.5" thickBot="1" x14ac:dyDescent="0.3">
      <c r="A3" s="51">
        <v>252.2456</v>
      </c>
      <c r="B3" s="52"/>
      <c r="C3" s="52"/>
      <c r="D3" s="52"/>
      <c r="E3" s="53"/>
      <c r="I3" s="54" t="s">
        <v>524</v>
      </c>
      <c r="J3" s="54" t="s">
        <v>572</v>
      </c>
      <c r="K3" s="54"/>
      <c r="N3" t="s">
        <v>574</v>
      </c>
    </row>
    <row r="4" spans="1:14" ht="16.5" thickBot="1" x14ac:dyDescent="0.25">
      <c r="A4" s="51">
        <v>237.45330000000001</v>
      </c>
      <c r="B4" s="52"/>
      <c r="C4" s="52"/>
      <c r="D4" s="52"/>
      <c r="E4" s="53"/>
      <c r="I4">
        <v>25.78</v>
      </c>
    </row>
    <row r="5" spans="1:14" ht="16.5" thickBot="1" x14ac:dyDescent="0.25">
      <c r="A5" s="51">
        <v>269.45609999999999</v>
      </c>
      <c r="B5" s="52"/>
      <c r="C5" s="52"/>
      <c r="D5" s="52"/>
      <c r="E5" s="53"/>
      <c r="I5">
        <v>123.67</v>
      </c>
    </row>
    <row r="6" spans="1:14" ht="16.5" thickBot="1" x14ac:dyDescent="0.25">
      <c r="A6" s="51">
        <v>0.34570000000000001</v>
      </c>
      <c r="B6" s="52"/>
      <c r="C6" s="52"/>
      <c r="D6" s="52"/>
      <c r="E6" s="53"/>
      <c r="I6">
        <v>50.07</v>
      </c>
    </row>
    <row r="7" spans="1:14" x14ac:dyDescent="0.2">
      <c r="I7">
        <v>54.89</v>
      </c>
    </row>
    <row r="8" spans="1:14" x14ac:dyDescent="0.2">
      <c r="I8">
        <v>57.09</v>
      </c>
    </row>
    <row r="9" spans="1:14" ht="15.75" thickBot="1" x14ac:dyDescent="0.3">
      <c r="A9" s="55" t="s">
        <v>575</v>
      </c>
    </row>
    <row r="10" spans="1:14" x14ac:dyDescent="0.2">
      <c r="A10" s="80" t="s">
        <v>349</v>
      </c>
      <c r="B10" s="80" t="s">
        <v>566</v>
      </c>
      <c r="C10" s="80" t="s">
        <v>567</v>
      </c>
      <c r="D10" s="80" t="s">
        <v>568</v>
      </c>
      <c r="E10" s="80" t="s">
        <v>569</v>
      </c>
    </row>
    <row r="11" spans="1:14" ht="13.5" thickBot="1" x14ac:dyDescent="0.25">
      <c r="A11" s="81"/>
      <c r="B11" s="82"/>
      <c r="C11" s="82"/>
      <c r="D11" s="82"/>
      <c r="E11" s="81"/>
    </row>
    <row r="12" spans="1:14" ht="16.5" thickBot="1" x14ac:dyDescent="0.25">
      <c r="A12" s="51">
        <v>252.2456</v>
      </c>
      <c r="B12" s="52"/>
      <c r="C12" s="52"/>
      <c r="D12" s="52"/>
      <c r="E12" s="52"/>
    </row>
    <row r="13" spans="1:14" ht="16.5" thickBot="1" x14ac:dyDescent="0.25">
      <c r="A13" s="51">
        <v>237.45330000000001</v>
      </c>
      <c r="B13" s="52"/>
      <c r="C13" s="52"/>
      <c r="D13" s="52"/>
      <c r="E13" s="52"/>
    </row>
    <row r="14" spans="1:14" ht="16.5" thickBot="1" x14ac:dyDescent="0.25">
      <c r="A14" s="51">
        <v>269.45609999999999</v>
      </c>
      <c r="B14" s="52"/>
      <c r="C14" s="52"/>
      <c r="D14" s="52"/>
      <c r="E14" s="52"/>
    </row>
    <row r="15" spans="1:14" ht="16.5" thickBot="1" x14ac:dyDescent="0.25">
      <c r="A15" s="51">
        <v>0.34570000000000001</v>
      </c>
      <c r="B15" s="52"/>
      <c r="C15" s="52"/>
      <c r="D15" s="52"/>
      <c r="E15" s="52"/>
    </row>
    <row r="19" spans="1:5" ht="15.75" thickBot="1" x14ac:dyDescent="0.3">
      <c r="A19" s="55" t="s">
        <v>576</v>
      </c>
    </row>
    <row r="20" spans="1:5" x14ac:dyDescent="0.2">
      <c r="A20" s="80" t="s">
        <v>349</v>
      </c>
      <c r="B20" s="80" t="s">
        <v>566</v>
      </c>
      <c r="C20" s="80" t="s">
        <v>567</v>
      </c>
      <c r="D20" s="80" t="s">
        <v>568</v>
      </c>
      <c r="E20" s="80" t="s">
        <v>569</v>
      </c>
    </row>
    <row r="21" spans="1:5" ht="13.5" thickBot="1" x14ac:dyDescent="0.25">
      <c r="A21" s="81"/>
      <c r="B21" s="81"/>
      <c r="C21" s="81"/>
      <c r="D21" s="81"/>
      <c r="E21" s="81"/>
    </row>
    <row r="22" spans="1:5" ht="16.5" thickBot="1" x14ac:dyDescent="0.25">
      <c r="A22" s="56">
        <v>252.2456</v>
      </c>
      <c r="B22" s="52"/>
      <c r="C22" s="52"/>
      <c r="D22" s="52"/>
      <c r="E22" s="53"/>
    </row>
    <row r="23" spans="1:5" ht="16.5" thickBot="1" x14ac:dyDescent="0.25">
      <c r="A23" s="56">
        <v>237.45330000000001</v>
      </c>
      <c r="B23" s="52"/>
      <c r="C23" s="52"/>
      <c r="D23" s="52"/>
      <c r="E23" s="53"/>
    </row>
    <row r="24" spans="1:5" ht="16.5" thickBot="1" x14ac:dyDescent="0.25">
      <c r="A24" s="56">
        <v>269.45609999999999</v>
      </c>
      <c r="B24" s="52"/>
      <c r="C24" s="52"/>
      <c r="D24" s="52"/>
      <c r="E24" s="53"/>
    </row>
    <row r="25" spans="1:5" ht="16.5" thickBot="1" x14ac:dyDescent="0.25">
      <c r="A25" s="56">
        <v>0.34570000000000001</v>
      </c>
      <c r="B25" s="52"/>
      <c r="C25" s="52"/>
      <c r="D25" s="52"/>
      <c r="E25" s="53"/>
    </row>
  </sheetData>
  <mergeCells count="15">
    <mergeCell ref="A20:A21"/>
    <mergeCell ref="B20:B21"/>
    <mergeCell ref="C20:C21"/>
    <mergeCell ref="D20:D21"/>
    <mergeCell ref="E20:E21"/>
    <mergeCell ref="A1:A2"/>
    <mergeCell ref="B1:B2"/>
    <mergeCell ref="C1:C2"/>
    <mergeCell ref="D1:D2"/>
    <mergeCell ref="E1:E2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workbookViewId="0"/>
  </sheetViews>
  <sheetFormatPr defaultRowHeight="12.75" x14ac:dyDescent="0.2"/>
  <cols>
    <col min="2" max="2" width="16.85546875" bestFit="1" customWidth="1"/>
    <col min="6" max="6" width="34.85546875" bestFit="1" customWidth="1"/>
    <col min="7" max="7" width="13.85546875" bestFit="1" customWidth="1"/>
  </cols>
  <sheetData>
    <row r="1" spans="1:7" x14ac:dyDescent="0.2">
      <c r="A1" s="48" t="s">
        <v>577</v>
      </c>
      <c r="F1" t="s">
        <v>578</v>
      </c>
      <c r="G1" s="57"/>
    </row>
    <row r="2" spans="1:7" x14ac:dyDescent="0.2">
      <c r="F2" t="s">
        <v>579</v>
      </c>
    </row>
    <row r="3" spans="1:7" ht="15" x14ac:dyDescent="0.25">
      <c r="A3" s="58" t="s">
        <v>580</v>
      </c>
      <c r="B3" s="58" t="s">
        <v>581</v>
      </c>
      <c r="C3" s="58" t="s">
        <v>582</v>
      </c>
      <c r="F3" t="s">
        <v>583</v>
      </c>
    </row>
    <row r="4" spans="1:7" x14ac:dyDescent="0.2">
      <c r="A4">
        <v>1</v>
      </c>
      <c r="F4" t="s">
        <v>584</v>
      </c>
      <c r="G4" s="36"/>
    </row>
    <row r="5" spans="1:7" x14ac:dyDescent="0.2">
      <c r="A5">
        <v>3</v>
      </c>
      <c r="F5" t="s">
        <v>585</v>
      </c>
    </row>
    <row r="6" spans="1:7" x14ac:dyDescent="0.2">
      <c r="A6">
        <v>-90</v>
      </c>
      <c r="F6" s="39" t="s">
        <v>587</v>
      </c>
    </row>
    <row r="7" spans="1:7" x14ac:dyDescent="0.2">
      <c r="A7">
        <v>56.89</v>
      </c>
      <c r="F7" t="s">
        <v>586</v>
      </c>
    </row>
    <row r="8" spans="1:7" x14ac:dyDescent="0.2">
      <c r="A8">
        <v>45.984999999999999</v>
      </c>
    </row>
    <row r="9" spans="1:7" x14ac:dyDescent="0.2">
      <c r="A9">
        <v>2.0097</v>
      </c>
    </row>
    <row r="15" spans="1:7" ht="15" x14ac:dyDescent="0.25">
      <c r="A15" s="58"/>
      <c r="B15" s="58"/>
      <c r="C15" s="58"/>
    </row>
    <row r="16" spans="1:7" x14ac:dyDescent="0.2">
      <c r="B16" s="41"/>
    </row>
    <row r="17" spans="2:2" x14ac:dyDescent="0.2">
      <c r="B17" s="41"/>
    </row>
    <row r="18" spans="2:2" x14ac:dyDescent="0.2">
      <c r="B18" s="4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1"/>
  <sheetViews>
    <sheetView workbookViewId="0"/>
  </sheetViews>
  <sheetFormatPr defaultRowHeight="12.75" x14ac:dyDescent="0.2"/>
  <cols>
    <col min="2" max="2" width="15.7109375" bestFit="1" customWidth="1"/>
  </cols>
  <sheetData>
    <row r="1" spans="1:14" ht="15" x14ac:dyDescent="0.25">
      <c r="C1" s="59" t="s">
        <v>588</v>
      </c>
      <c r="D1" s="59" t="s">
        <v>589</v>
      </c>
      <c r="E1" s="59" t="s">
        <v>590</v>
      </c>
      <c r="F1" s="59" t="s">
        <v>591</v>
      </c>
      <c r="I1" s="59"/>
    </row>
    <row r="2" spans="1:14" x14ac:dyDescent="0.2">
      <c r="A2" s="60"/>
      <c r="B2" s="60"/>
      <c r="C2" s="60"/>
      <c r="D2" s="60"/>
      <c r="E2" s="60" t="s">
        <v>592</v>
      </c>
      <c r="F2" s="60" t="s">
        <v>593</v>
      </c>
    </row>
    <row r="3" spans="1:14" x14ac:dyDescent="0.2">
      <c r="A3" s="60" t="s">
        <v>594</v>
      </c>
      <c r="B3" s="60" t="s">
        <v>361</v>
      </c>
      <c r="C3" s="60" t="s">
        <v>595</v>
      </c>
      <c r="D3" s="60" t="s">
        <v>596</v>
      </c>
      <c r="E3" s="60" t="s">
        <v>597</v>
      </c>
      <c r="F3" s="60" t="s">
        <v>598</v>
      </c>
    </row>
    <row r="4" spans="1:14" ht="15" x14ac:dyDescent="0.25">
      <c r="A4">
        <v>1</v>
      </c>
      <c r="B4" t="s">
        <v>599</v>
      </c>
      <c r="J4" s="29"/>
      <c r="K4" s="29"/>
      <c r="L4" s="29"/>
      <c r="M4" s="29"/>
    </row>
    <row r="5" spans="1:14" ht="15" x14ac:dyDescent="0.25">
      <c r="A5">
        <v>2</v>
      </c>
      <c r="B5" t="s">
        <v>600</v>
      </c>
      <c r="I5" s="29"/>
    </row>
    <row r="6" spans="1:14" x14ac:dyDescent="0.2">
      <c r="A6">
        <v>3</v>
      </c>
      <c r="B6" t="s">
        <v>601</v>
      </c>
    </row>
    <row r="7" spans="1:14" x14ac:dyDescent="0.2">
      <c r="A7">
        <v>4</v>
      </c>
      <c r="B7" t="s">
        <v>602</v>
      </c>
    </row>
    <row r="8" spans="1:14" ht="15" x14ac:dyDescent="0.25">
      <c r="A8">
        <v>5</v>
      </c>
      <c r="B8" t="s">
        <v>603</v>
      </c>
      <c r="J8" s="29"/>
      <c r="K8" s="29"/>
      <c r="L8" s="29"/>
      <c r="M8" s="29"/>
      <c r="N8" s="29"/>
    </row>
    <row r="9" spans="1:14" x14ac:dyDescent="0.2">
      <c r="A9">
        <v>6</v>
      </c>
      <c r="B9" t="s">
        <v>604</v>
      </c>
    </row>
    <row r="10" spans="1:14" ht="15" x14ac:dyDescent="0.25">
      <c r="I10" s="29"/>
    </row>
    <row r="13" spans="1:14" ht="15.75" thickBot="1" x14ac:dyDescent="0.3">
      <c r="A13" s="61" t="s">
        <v>605</v>
      </c>
      <c r="B13" s="61" t="s">
        <v>606</v>
      </c>
      <c r="C13" s="61" t="s">
        <v>607</v>
      </c>
      <c r="D13" s="61" t="s">
        <v>608</v>
      </c>
      <c r="E13" s="61" t="s">
        <v>609</v>
      </c>
      <c r="F13" s="61" t="s">
        <v>610</v>
      </c>
    </row>
    <row r="14" spans="1:14" x14ac:dyDescent="0.2">
      <c r="A14" t="s">
        <v>387</v>
      </c>
      <c r="B14">
        <v>700</v>
      </c>
    </row>
    <row r="15" spans="1:14" x14ac:dyDescent="0.2">
      <c r="A15" t="s">
        <v>392</v>
      </c>
      <c r="B15">
        <v>500</v>
      </c>
    </row>
    <row r="16" spans="1:14" x14ac:dyDescent="0.2">
      <c r="A16" t="s">
        <v>395</v>
      </c>
      <c r="B16">
        <v>400</v>
      </c>
    </row>
    <row r="17" spans="1:2" x14ac:dyDescent="0.2">
      <c r="A17" t="s">
        <v>397</v>
      </c>
      <c r="B17">
        <v>700</v>
      </c>
    </row>
    <row r="18" spans="1:2" x14ac:dyDescent="0.2">
      <c r="A18" t="s">
        <v>611</v>
      </c>
      <c r="B18">
        <v>500</v>
      </c>
    </row>
    <row r="19" spans="1:2" x14ac:dyDescent="0.2">
      <c r="A19" t="s">
        <v>612</v>
      </c>
      <c r="B19">
        <v>400</v>
      </c>
    </row>
    <row r="20" spans="1:2" x14ac:dyDescent="0.2">
      <c r="A20" t="s">
        <v>613</v>
      </c>
      <c r="B20">
        <v>500</v>
      </c>
    </row>
    <row r="21" spans="1:2" x14ac:dyDescent="0.2">
      <c r="A21" t="s">
        <v>614</v>
      </c>
      <c r="B2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7"/>
  <sheetViews>
    <sheetView workbookViewId="0">
      <selection activeCell="N6" sqref="N6"/>
    </sheetView>
  </sheetViews>
  <sheetFormatPr defaultRowHeight="12.75" x14ac:dyDescent="0.2"/>
  <cols>
    <col min="3" max="3" width="18.85546875" customWidth="1"/>
    <col min="6" max="6" width="9.5703125" customWidth="1"/>
    <col min="8" max="8" width="10.28515625" customWidth="1"/>
    <col min="11" max="11" width="19.140625" bestFit="1" customWidth="1"/>
    <col min="12" max="12" width="12.85546875" bestFit="1" customWidth="1"/>
  </cols>
  <sheetData>
    <row r="1" spans="2:14" ht="18" x14ac:dyDescent="0.25">
      <c r="B1" s="13" t="s">
        <v>0</v>
      </c>
      <c r="C1" s="7"/>
      <c r="D1" s="7"/>
      <c r="E1" s="7"/>
      <c r="F1" s="7"/>
      <c r="G1" s="7"/>
      <c r="H1" s="7"/>
      <c r="K1" s="7"/>
      <c r="M1" s="13" t="s">
        <v>0</v>
      </c>
    </row>
    <row r="2" spans="2:14" ht="14.25" x14ac:dyDescent="0.2">
      <c r="B2" s="14" t="s">
        <v>289</v>
      </c>
      <c r="C2" s="7"/>
      <c r="D2" s="7"/>
      <c r="E2" s="7"/>
      <c r="F2" s="7"/>
      <c r="G2" s="7"/>
      <c r="H2" s="7"/>
      <c r="K2" s="7"/>
      <c r="M2" s="14" t="s">
        <v>289</v>
      </c>
    </row>
    <row r="5" spans="2:14" ht="38.25" customHeight="1" x14ac:dyDescent="0.2">
      <c r="B5" s="6" t="s">
        <v>290</v>
      </c>
      <c r="C5" s="15" t="s">
        <v>291</v>
      </c>
      <c r="D5" s="6" t="s">
        <v>292</v>
      </c>
      <c r="E5" s="12" t="s">
        <v>293</v>
      </c>
      <c r="F5" s="12" t="s">
        <v>294</v>
      </c>
      <c r="G5" s="12" t="s">
        <v>295</v>
      </c>
      <c r="H5" s="12" t="s">
        <v>296</v>
      </c>
      <c r="I5" s="11"/>
      <c r="K5" s="15" t="s">
        <v>291</v>
      </c>
      <c r="L5" s="6" t="s">
        <v>457</v>
      </c>
      <c r="M5" s="12" t="s">
        <v>458</v>
      </c>
      <c r="N5" s="12" t="s">
        <v>459</v>
      </c>
    </row>
    <row r="6" spans="2:14" x14ac:dyDescent="0.2">
      <c r="B6">
        <v>1</v>
      </c>
      <c r="C6" t="s">
        <v>297</v>
      </c>
      <c r="D6" t="s">
        <v>298</v>
      </c>
      <c r="E6" s="3">
        <v>3</v>
      </c>
      <c r="F6" s="3">
        <v>2.5</v>
      </c>
      <c r="G6" t="s">
        <v>299</v>
      </c>
      <c r="H6" t="s">
        <v>300</v>
      </c>
      <c r="K6" t="s">
        <v>297</v>
      </c>
      <c r="L6" s="36">
        <v>37626</v>
      </c>
      <c r="M6" s="3">
        <v>3</v>
      </c>
      <c r="N6" s="3">
        <v>2.5</v>
      </c>
    </row>
    <row r="7" spans="2:14" x14ac:dyDescent="0.2">
      <c r="B7">
        <v>2</v>
      </c>
      <c r="C7" t="s">
        <v>301</v>
      </c>
      <c r="D7" t="s">
        <v>302</v>
      </c>
      <c r="E7" s="3">
        <v>1</v>
      </c>
      <c r="F7" s="3">
        <v>3</v>
      </c>
      <c r="G7" t="s">
        <v>303</v>
      </c>
      <c r="H7" t="s">
        <v>304</v>
      </c>
      <c r="K7" t="s">
        <v>301</v>
      </c>
      <c r="L7" s="36">
        <v>37626</v>
      </c>
      <c r="M7" s="3">
        <v>1</v>
      </c>
      <c r="N7" s="3">
        <v>3</v>
      </c>
    </row>
    <row r="8" spans="2:14" x14ac:dyDescent="0.2">
      <c r="B8">
        <v>3</v>
      </c>
      <c r="C8" t="s">
        <v>305</v>
      </c>
      <c r="D8" t="s">
        <v>306</v>
      </c>
      <c r="E8" s="3">
        <v>4</v>
      </c>
      <c r="F8" s="3">
        <v>1.5</v>
      </c>
      <c r="G8" t="s">
        <v>299</v>
      </c>
      <c r="H8" t="s">
        <v>300</v>
      </c>
      <c r="K8" t="s">
        <v>305</v>
      </c>
      <c r="L8" s="36">
        <v>37626</v>
      </c>
      <c r="M8" s="3">
        <v>4</v>
      </c>
      <c r="N8" s="3">
        <v>1.5</v>
      </c>
    </row>
    <row r="9" spans="2:14" x14ac:dyDescent="0.2">
      <c r="B9">
        <v>4</v>
      </c>
      <c r="C9" t="s">
        <v>307</v>
      </c>
      <c r="D9" t="s">
        <v>308</v>
      </c>
      <c r="E9" s="3">
        <v>4</v>
      </c>
      <c r="F9" s="3">
        <v>10</v>
      </c>
      <c r="G9" t="s">
        <v>309</v>
      </c>
      <c r="H9" t="s">
        <v>304</v>
      </c>
      <c r="K9" t="s">
        <v>307</v>
      </c>
      <c r="L9" s="36">
        <v>40185</v>
      </c>
      <c r="M9" s="3">
        <v>4</v>
      </c>
      <c r="N9" s="3">
        <v>10</v>
      </c>
    </row>
    <row r="10" spans="2:14" x14ac:dyDescent="0.2">
      <c r="B10">
        <v>5</v>
      </c>
      <c r="C10" t="s">
        <v>310</v>
      </c>
      <c r="D10" t="s">
        <v>311</v>
      </c>
      <c r="E10" s="3">
        <v>3</v>
      </c>
      <c r="F10" s="3">
        <v>30</v>
      </c>
      <c r="G10" t="s">
        <v>312</v>
      </c>
      <c r="H10" t="s">
        <v>313</v>
      </c>
      <c r="K10" t="s">
        <v>310</v>
      </c>
      <c r="L10" s="36">
        <v>40185</v>
      </c>
      <c r="M10" s="3">
        <v>3</v>
      </c>
      <c r="N10" s="3">
        <v>30</v>
      </c>
    </row>
    <row r="11" spans="2:14" x14ac:dyDescent="0.2">
      <c r="B11">
        <v>6</v>
      </c>
      <c r="C11" t="s">
        <v>314</v>
      </c>
      <c r="D11" t="s">
        <v>315</v>
      </c>
      <c r="E11" s="3">
        <v>3</v>
      </c>
      <c r="F11" s="3">
        <v>2</v>
      </c>
      <c r="G11" t="s">
        <v>309</v>
      </c>
      <c r="H11" t="s">
        <v>304</v>
      </c>
      <c r="K11" t="s">
        <v>314</v>
      </c>
      <c r="L11" s="36">
        <v>40185</v>
      </c>
      <c r="M11" s="3">
        <v>3</v>
      </c>
      <c r="N11" s="3">
        <v>2</v>
      </c>
    </row>
    <row r="12" spans="2:14" x14ac:dyDescent="0.2">
      <c r="B12">
        <v>7</v>
      </c>
      <c r="C12" t="s">
        <v>316</v>
      </c>
      <c r="D12" t="s">
        <v>317</v>
      </c>
      <c r="E12" s="3">
        <v>3</v>
      </c>
      <c r="F12" s="3">
        <v>45</v>
      </c>
      <c r="H12" t="s">
        <v>313</v>
      </c>
      <c r="K12" t="s">
        <v>316</v>
      </c>
      <c r="L12" s="36">
        <v>40185</v>
      </c>
      <c r="M12" s="3">
        <v>3</v>
      </c>
      <c r="N12" s="3">
        <v>45</v>
      </c>
    </row>
    <row r="13" spans="2:14" x14ac:dyDescent="0.2">
      <c r="B13">
        <v>8</v>
      </c>
      <c r="C13" t="s">
        <v>318</v>
      </c>
      <c r="D13" t="s">
        <v>319</v>
      </c>
      <c r="E13" s="3">
        <v>4</v>
      </c>
      <c r="F13" s="3">
        <v>20</v>
      </c>
      <c r="G13" t="s">
        <v>312</v>
      </c>
      <c r="H13" t="s">
        <v>313</v>
      </c>
      <c r="K13" t="s">
        <v>318</v>
      </c>
      <c r="L13" s="36">
        <v>40551</v>
      </c>
      <c r="M13" s="3">
        <v>4</v>
      </c>
      <c r="N13" s="3">
        <v>20</v>
      </c>
    </row>
    <row r="14" spans="2:14" x14ac:dyDescent="0.2">
      <c r="B14">
        <v>9</v>
      </c>
      <c r="C14" t="s">
        <v>320</v>
      </c>
      <c r="D14" t="s">
        <v>321</v>
      </c>
      <c r="E14" s="3">
        <v>2</v>
      </c>
      <c r="F14" s="3">
        <v>15</v>
      </c>
      <c r="G14" t="s">
        <v>303</v>
      </c>
      <c r="H14" t="s">
        <v>313</v>
      </c>
      <c r="K14" t="s">
        <v>320</v>
      </c>
      <c r="L14" s="36">
        <v>40551</v>
      </c>
      <c r="M14" s="3">
        <v>2</v>
      </c>
      <c r="N14" s="3">
        <v>15</v>
      </c>
    </row>
    <row r="15" spans="2:14" x14ac:dyDescent="0.2">
      <c r="B15">
        <v>10</v>
      </c>
      <c r="C15" t="s">
        <v>322</v>
      </c>
      <c r="D15" t="s">
        <v>323</v>
      </c>
      <c r="E15" s="3">
        <v>4</v>
      </c>
      <c r="F15" s="3">
        <v>20</v>
      </c>
      <c r="G15" t="s">
        <v>309</v>
      </c>
      <c r="H15" t="s">
        <v>300</v>
      </c>
      <c r="K15" t="s">
        <v>322</v>
      </c>
      <c r="L15" s="36">
        <v>40551</v>
      </c>
      <c r="M15" s="3">
        <v>4</v>
      </c>
      <c r="N15" s="3">
        <v>20</v>
      </c>
    </row>
    <row r="16" spans="2:14" x14ac:dyDescent="0.2">
      <c r="B16">
        <v>11</v>
      </c>
      <c r="C16" t="s">
        <v>324</v>
      </c>
      <c r="D16" t="s">
        <v>325</v>
      </c>
      <c r="E16" s="3">
        <v>4</v>
      </c>
      <c r="F16" s="3">
        <v>3</v>
      </c>
      <c r="G16" t="s">
        <v>299</v>
      </c>
      <c r="H16" t="s">
        <v>300</v>
      </c>
      <c r="K16" t="s">
        <v>324</v>
      </c>
      <c r="L16" s="36">
        <v>40551</v>
      </c>
      <c r="M16" s="3">
        <v>4</v>
      </c>
      <c r="N16" s="3">
        <v>3</v>
      </c>
    </row>
    <row r="17" spans="2:14" x14ac:dyDescent="0.2">
      <c r="B17">
        <v>12</v>
      </c>
      <c r="C17" t="s">
        <v>326</v>
      </c>
      <c r="D17" t="s">
        <v>327</v>
      </c>
      <c r="E17" s="3">
        <v>1</v>
      </c>
      <c r="F17" s="3">
        <v>2</v>
      </c>
      <c r="G17" t="s">
        <v>328</v>
      </c>
      <c r="H17" t="s">
        <v>304</v>
      </c>
      <c r="K17" t="s">
        <v>326</v>
      </c>
      <c r="L17" s="36">
        <v>40552</v>
      </c>
      <c r="M17" s="3">
        <v>1</v>
      </c>
      <c r="N17" s="3">
        <v>2</v>
      </c>
    </row>
    <row r="18" spans="2:14" x14ac:dyDescent="0.2">
      <c r="B18">
        <v>13</v>
      </c>
      <c r="C18" t="s">
        <v>329</v>
      </c>
      <c r="D18" t="s">
        <v>330</v>
      </c>
      <c r="E18" s="3">
        <v>1</v>
      </c>
      <c r="F18" s="3">
        <v>2</v>
      </c>
      <c r="G18" t="s">
        <v>328</v>
      </c>
      <c r="H18" t="s">
        <v>304</v>
      </c>
      <c r="K18" t="s">
        <v>329</v>
      </c>
      <c r="L18" s="36">
        <v>40552</v>
      </c>
      <c r="M18" s="3">
        <v>1</v>
      </c>
      <c r="N18" s="3">
        <v>2</v>
      </c>
    </row>
    <row r="19" spans="2:14" x14ac:dyDescent="0.2">
      <c r="B19">
        <v>14</v>
      </c>
      <c r="C19" t="s">
        <v>331</v>
      </c>
      <c r="D19" t="s">
        <v>332</v>
      </c>
      <c r="E19" s="3">
        <v>1</v>
      </c>
      <c r="F19" s="3">
        <v>4</v>
      </c>
      <c r="G19" t="s">
        <v>303</v>
      </c>
      <c r="H19" t="s">
        <v>313</v>
      </c>
      <c r="K19" t="s">
        <v>331</v>
      </c>
      <c r="L19" s="36">
        <v>40553</v>
      </c>
      <c r="M19" s="3">
        <v>1</v>
      </c>
      <c r="N19" s="3">
        <v>4</v>
      </c>
    </row>
    <row r="20" spans="2:14" x14ac:dyDescent="0.2">
      <c r="B20">
        <v>15</v>
      </c>
      <c r="C20" t="s">
        <v>333</v>
      </c>
      <c r="D20" t="s">
        <v>334</v>
      </c>
      <c r="E20" s="3">
        <v>2</v>
      </c>
      <c r="F20" s="3">
        <v>15</v>
      </c>
      <c r="G20" t="s">
        <v>309</v>
      </c>
      <c r="H20" t="s">
        <v>304</v>
      </c>
      <c r="K20" t="s">
        <v>333</v>
      </c>
      <c r="L20" s="36">
        <v>40554</v>
      </c>
      <c r="M20" s="3">
        <v>2</v>
      </c>
      <c r="N20" s="3">
        <v>15</v>
      </c>
    </row>
    <row r="21" spans="2:14" x14ac:dyDescent="0.2">
      <c r="B21">
        <v>16</v>
      </c>
      <c r="C21" t="s">
        <v>335</v>
      </c>
      <c r="D21" t="s">
        <v>336</v>
      </c>
      <c r="E21" s="3">
        <v>4</v>
      </c>
      <c r="F21" s="3">
        <v>20</v>
      </c>
      <c r="G21" t="s">
        <v>309</v>
      </c>
      <c r="H21" t="s">
        <v>304</v>
      </c>
      <c r="K21" t="s">
        <v>335</v>
      </c>
      <c r="L21" s="36">
        <v>40555</v>
      </c>
      <c r="M21" s="3">
        <v>4</v>
      </c>
      <c r="N21" s="3">
        <v>20</v>
      </c>
    </row>
    <row r="22" spans="2:14" x14ac:dyDescent="0.2">
      <c r="B22">
        <v>17</v>
      </c>
      <c r="C22" t="s">
        <v>337</v>
      </c>
      <c r="D22" t="s">
        <v>338</v>
      </c>
      <c r="E22" s="3">
        <v>1</v>
      </c>
      <c r="F22" s="3">
        <v>5</v>
      </c>
      <c r="G22" t="s">
        <v>328</v>
      </c>
      <c r="H22" t="s">
        <v>313</v>
      </c>
      <c r="K22" t="s">
        <v>337</v>
      </c>
      <c r="L22" s="36">
        <v>41640</v>
      </c>
      <c r="M22" s="3">
        <v>1</v>
      </c>
      <c r="N22" s="3">
        <v>5</v>
      </c>
    </row>
    <row r="23" spans="2:14" x14ac:dyDescent="0.2">
      <c r="B23">
        <v>18</v>
      </c>
      <c r="C23" t="s">
        <v>339</v>
      </c>
      <c r="D23" t="s">
        <v>340</v>
      </c>
      <c r="E23" s="3">
        <v>2</v>
      </c>
      <c r="F23" s="3">
        <v>5</v>
      </c>
      <c r="G23" t="s">
        <v>303</v>
      </c>
      <c r="H23" t="s">
        <v>313</v>
      </c>
      <c r="K23" t="s">
        <v>339</v>
      </c>
      <c r="L23" s="36">
        <v>41641</v>
      </c>
      <c r="M23" s="3">
        <v>2</v>
      </c>
      <c r="N23" s="3">
        <v>5</v>
      </c>
    </row>
    <row r="24" spans="2:14" x14ac:dyDescent="0.2">
      <c r="B24">
        <v>19</v>
      </c>
      <c r="C24" t="s">
        <v>341</v>
      </c>
      <c r="D24" t="s">
        <v>342</v>
      </c>
      <c r="E24" s="3">
        <v>2</v>
      </c>
      <c r="F24" s="3">
        <v>3</v>
      </c>
      <c r="G24" t="s">
        <v>328</v>
      </c>
      <c r="H24" t="s">
        <v>304</v>
      </c>
      <c r="K24" t="s">
        <v>341</v>
      </c>
      <c r="L24" s="36">
        <v>41642</v>
      </c>
      <c r="M24" s="3">
        <v>2</v>
      </c>
      <c r="N24" s="3">
        <v>3</v>
      </c>
    </row>
    <row r="25" spans="2:14" ht="13.5" thickBot="1" x14ac:dyDescent="0.25">
      <c r="B25">
        <v>20</v>
      </c>
      <c r="C25" t="s">
        <v>343</v>
      </c>
      <c r="D25" t="s">
        <v>344</v>
      </c>
      <c r="E25" s="16">
        <v>4</v>
      </c>
      <c r="F25" s="16">
        <v>6</v>
      </c>
      <c r="G25" t="s">
        <v>309</v>
      </c>
      <c r="H25" t="s">
        <v>300</v>
      </c>
      <c r="K25" t="s">
        <v>343</v>
      </c>
      <c r="L25" s="36">
        <v>41643</v>
      </c>
      <c r="M25" s="16">
        <v>4</v>
      </c>
      <c r="N25" s="16">
        <v>6</v>
      </c>
    </row>
    <row r="26" spans="2:14" ht="13.5" thickTop="1" x14ac:dyDescent="0.2"/>
    <row r="27" spans="2:14" x14ac:dyDescent="0.2">
      <c r="C27" t="s">
        <v>345</v>
      </c>
      <c r="E27">
        <f>AVERAGE(E6:E25)</f>
        <v>2.65</v>
      </c>
      <c r="F27">
        <f>AVERAGE(F6:F25)</f>
        <v>10.7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10"/>
  <sheetViews>
    <sheetView workbookViewId="0"/>
  </sheetViews>
  <sheetFormatPr defaultRowHeight="12.75" x14ac:dyDescent="0.2"/>
  <cols>
    <col min="1" max="1" width="14" bestFit="1" customWidth="1"/>
    <col min="2" max="2" width="11" bestFit="1" customWidth="1"/>
    <col min="8" max="8" width="10.28515625" bestFit="1" customWidth="1"/>
  </cols>
  <sheetData>
    <row r="3" spans="1:9" x14ac:dyDescent="0.2">
      <c r="B3" s="76" t="s">
        <v>351</v>
      </c>
      <c r="C3" s="77"/>
      <c r="D3" s="76" t="s">
        <v>352</v>
      </c>
      <c r="E3" s="77"/>
      <c r="F3" s="76" t="s">
        <v>353</v>
      </c>
      <c r="G3" s="77"/>
      <c r="H3" s="77" t="s">
        <v>347</v>
      </c>
      <c r="I3" s="77"/>
    </row>
    <row r="4" spans="1:9" x14ac:dyDescent="0.2">
      <c r="A4" t="s">
        <v>348</v>
      </c>
      <c r="B4" t="s">
        <v>349</v>
      </c>
      <c r="C4" t="s">
        <v>350</v>
      </c>
      <c r="D4" t="s">
        <v>349</v>
      </c>
      <c r="E4" t="s">
        <v>350</v>
      </c>
      <c r="F4" t="s">
        <v>349</v>
      </c>
      <c r="G4" t="s">
        <v>350</v>
      </c>
      <c r="H4" t="s">
        <v>349</v>
      </c>
      <c r="I4" t="s">
        <v>350</v>
      </c>
    </row>
    <row r="5" spans="1:9" x14ac:dyDescent="0.2">
      <c r="A5" s="19" t="s">
        <v>354</v>
      </c>
      <c r="B5" s="17">
        <v>392030</v>
      </c>
      <c r="C5" s="18">
        <v>885</v>
      </c>
      <c r="D5" s="17">
        <v>85905</v>
      </c>
      <c r="E5" s="18">
        <v>827</v>
      </c>
      <c r="F5" s="17">
        <v>144744</v>
      </c>
      <c r="G5" s="18">
        <v>752</v>
      </c>
      <c r="H5" s="17">
        <f>B5+D5+F5</f>
        <v>622679</v>
      </c>
      <c r="I5" s="18">
        <v>846</v>
      </c>
    </row>
    <row r="6" spans="1:9" x14ac:dyDescent="0.2">
      <c r="A6" s="19" t="s">
        <v>355</v>
      </c>
      <c r="B6" s="17">
        <v>190968</v>
      </c>
      <c r="C6" s="18">
        <v>1117</v>
      </c>
      <c r="D6" s="17">
        <v>275845</v>
      </c>
      <c r="E6" s="18">
        <v>1025</v>
      </c>
      <c r="F6" s="17">
        <v>354550</v>
      </c>
      <c r="G6" s="18">
        <v>870</v>
      </c>
      <c r="H6" s="17">
        <f t="shared" ref="H6:H10" si="0">B6+D6+F6</f>
        <v>821363</v>
      </c>
      <c r="I6" s="18">
        <v>979</v>
      </c>
    </row>
    <row r="7" spans="1:9" x14ac:dyDescent="0.2">
      <c r="A7" s="19" t="s">
        <v>356</v>
      </c>
      <c r="B7" s="17">
        <v>586994</v>
      </c>
      <c r="C7" s="18">
        <v>874</v>
      </c>
      <c r="D7" s="17">
        <v>351260</v>
      </c>
      <c r="E7" s="18">
        <v>830</v>
      </c>
      <c r="F7" s="17">
        <v>237307</v>
      </c>
      <c r="G7" s="18">
        <v>755</v>
      </c>
      <c r="H7" s="17">
        <f t="shared" si="0"/>
        <v>1175561</v>
      </c>
      <c r="I7" s="18">
        <v>836</v>
      </c>
    </row>
    <row r="8" spans="1:9" x14ac:dyDescent="0.2">
      <c r="A8" s="19" t="s">
        <v>357</v>
      </c>
      <c r="B8" s="17">
        <v>431298</v>
      </c>
      <c r="C8" s="18">
        <v>904</v>
      </c>
      <c r="D8" s="17">
        <v>283975</v>
      </c>
      <c r="E8" s="18">
        <v>862</v>
      </c>
      <c r="F8" s="17">
        <v>37565</v>
      </c>
      <c r="G8" s="18">
        <v>807</v>
      </c>
      <c r="H8" s="17">
        <f t="shared" si="0"/>
        <v>752838</v>
      </c>
      <c r="I8" s="18">
        <v>883</v>
      </c>
    </row>
    <row r="9" spans="1:9" x14ac:dyDescent="0.2">
      <c r="A9" s="19" t="s">
        <v>359</v>
      </c>
      <c r="B9" s="17">
        <v>218357</v>
      </c>
      <c r="C9" s="18">
        <v>942</v>
      </c>
      <c r="D9" s="17">
        <v>138023</v>
      </c>
      <c r="E9" s="18">
        <v>917</v>
      </c>
      <c r="F9" s="17">
        <v>174205</v>
      </c>
      <c r="G9" s="18">
        <v>776</v>
      </c>
      <c r="H9" s="17">
        <f t="shared" si="0"/>
        <v>530585</v>
      </c>
      <c r="I9" s="18">
        <v>881</v>
      </c>
    </row>
    <row r="10" spans="1:9" x14ac:dyDescent="0.2">
      <c r="A10" s="19" t="s">
        <v>358</v>
      </c>
      <c r="B10" s="17">
        <v>288913</v>
      </c>
      <c r="C10" s="18">
        <v>889</v>
      </c>
      <c r="D10" s="17">
        <v>160371</v>
      </c>
      <c r="E10" s="18">
        <v>862</v>
      </c>
      <c r="F10" s="17">
        <v>124625</v>
      </c>
      <c r="G10" s="18">
        <v>807</v>
      </c>
      <c r="H10" s="17">
        <f t="shared" si="0"/>
        <v>573909</v>
      </c>
      <c r="I10" s="18">
        <v>884</v>
      </c>
    </row>
  </sheetData>
  <mergeCells count="4">
    <mergeCell ref="B3:C3"/>
    <mergeCell ref="D3:E3"/>
    <mergeCell ref="F3:G3"/>
    <mergeCell ref="H3:I3"/>
  </mergeCells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5"/>
  <sheetViews>
    <sheetView workbookViewId="0">
      <selection activeCell="C20" sqref="C20"/>
    </sheetView>
  </sheetViews>
  <sheetFormatPr defaultRowHeight="12.75" x14ac:dyDescent="0.2"/>
  <cols>
    <col min="4" max="4" width="17.85546875" bestFit="1" customWidth="1"/>
    <col min="5" max="5" width="12.28515625" bestFit="1" customWidth="1"/>
    <col min="6" max="6" width="15.28515625" bestFit="1" customWidth="1"/>
    <col min="7" max="7" width="20.7109375" bestFit="1" customWidth="1"/>
    <col min="8" max="8" width="20.140625" bestFit="1" customWidth="1"/>
  </cols>
  <sheetData>
    <row r="1" spans="1:8" ht="26.25" x14ac:dyDescent="0.4">
      <c r="A1" s="78" t="s">
        <v>360</v>
      </c>
      <c r="B1" s="78"/>
      <c r="C1" s="78"/>
      <c r="D1" s="78"/>
      <c r="E1" s="78"/>
      <c r="F1" s="78"/>
      <c r="G1" s="78"/>
      <c r="H1" s="78"/>
    </row>
    <row r="3" spans="1:8" x14ac:dyDescent="0.2">
      <c r="A3" s="20" t="s">
        <v>361</v>
      </c>
      <c r="B3" s="20" t="s">
        <v>7</v>
      </c>
      <c r="C3" s="21" t="s">
        <v>362</v>
      </c>
      <c r="D3" s="21" t="s">
        <v>363</v>
      </c>
      <c r="E3" s="21" t="s">
        <v>364</v>
      </c>
      <c r="F3" s="21" t="s">
        <v>365</v>
      </c>
      <c r="G3" s="21" t="s">
        <v>366</v>
      </c>
      <c r="H3" s="21" t="s">
        <v>367</v>
      </c>
    </row>
    <row r="4" spans="1:8" x14ac:dyDescent="0.2">
      <c r="A4" s="22" t="s">
        <v>100</v>
      </c>
      <c r="B4" s="22" t="s">
        <v>368</v>
      </c>
      <c r="C4" s="23">
        <v>35</v>
      </c>
      <c r="D4" s="23">
        <v>5</v>
      </c>
      <c r="E4" s="23"/>
      <c r="F4" s="23"/>
      <c r="G4" s="23"/>
      <c r="H4" s="23"/>
    </row>
    <row r="5" spans="1:8" x14ac:dyDescent="0.2">
      <c r="A5" s="22" t="s">
        <v>369</v>
      </c>
      <c r="B5" s="22" t="s">
        <v>370</v>
      </c>
      <c r="C5" s="23">
        <v>45</v>
      </c>
      <c r="D5" s="23">
        <v>20</v>
      </c>
      <c r="E5" s="23"/>
      <c r="F5" s="23"/>
      <c r="G5" s="23"/>
      <c r="H5" s="23"/>
    </row>
    <row r="6" spans="1:8" x14ac:dyDescent="0.2">
      <c r="A6" s="22" t="s">
        <v>371</v>
      </c>
      <c r="B6" s="22" t="s">
        <v>372</v>
      </c>
      <c r="C6" s="23">
        <v>55</v>
      </c>
      <c r="D6" s="23">
        <v>35</v>
      </c>
      <c r="E6" s="23"/>
      <c r="F6" s="23"/>
      <c r="G6" s="23"/>
      <c r="H6" s="23"/>
    </row>
    <row r="7" spans="1:8" x14ac:dyDescent="0.2">
      <c r="A7" s="22" t="s">
        <v>84</v>
      </c>
      <c r="B7" s="22" t="s">
        <v>372</v>
      </c>
      <c r="C7" s="23">
        <v>65</v>
      </c>
      <c r="D7" s="23">
        <v>30</v>
      </c>
      <c r="E7" s="23"/>
      <c r="F7" s="23"/>
      <c r="G7" s="23"/>
      <c r="H7" s="23"/>
    </row>
    <row r="8" spans="1:8" x14ac:dyDescent="0.2">
      <c r="A8" s="22" t="s">
        <v>373</v>
      </c>
      <c r="B8" s="22" t="s">
        <v>370</v>
      </c>
      <c r="C8" s="23">
        <v>32</v>
      </c>
      <c r="D8" s="23">
        <v>3</v>
      </c>
      <c r="E8" s="23"/>
      <c r="F8" s="23"/>
      <c r="G8" s="23"/>
      <c r="H8" s="23"/>
    </row>
    <row r="9" spans="1:8" x14ac:dyDescent="0.2">
      <c r="A9" s="22" t="s">
        <v>374</v>
      </c>
      <c r="B9" s="22" t="s">
        <v>368</v>
      </c>
      <c r="C9" s="23">
        <v>35</v>
      </c>
      <c r="D9" s="23">
        <v>2</v>
      </c>
      <c r="E9" s="23"/>
      <c r="F9" s="23"/>
      <c r="G9" s="23"/>
      <c r="H9" s="23"/>
    </row>
    <row r="10" spans="1:8" x14ac:dyDescent="0.2">
      <c r="A10" s="22" t="s">
        <v>375</v>
      </c>
      <c r="B10" s="22" t="s">
        <v>370</v>
      </c>
      <c r="C10" s="23">
        <v>41</v>
      </c>
      <c r="D10" s="23">
        <v>20</v>
      </c>
      <c r="E10" s="23"/>
      <c r="F10" s="23"/>
      <c r="G10" s="23"/>
      <c r="H10" s="23"/>
    </row>
    <row r="11" spans="1:8" x14ac:dyDescent="0.2">
      <c r="A11" s="22" t="s">
        <v>376</v>
      </c>
      <c r="B11" s="22" t="s">
        <v>370</v>
      </c>
      <c r="C11" s="23">
        <v>64</v>
      </c>
      <c r="D11" s="23">
        <v>20</v>
      </c>
      <c r="E11" s="23"/>
      <c r="F11" s="23"/>
      <c r="G11" s="23"/>
      <c r="H11" s="23"/>
    </row>
    <row r="12" spans="1:8" x14ac:dyDescent="0.2">
      <c r="A12" s="22" t="s">
        <v>377</v>
      </c>
      <c r="B12" s="22" t="s">
        <v>368</v>
      </c>
      <c r="C12" s="23">
        <v>34</v>
      </c>
      <c r="D12" s="23">
        <v>4</v>
      </c>
      <c r="E12" s="23"/>
      <c r="F12" s="23"/>
      <c r="G12" s="23"/>
      <c r="H12" s="23"/>
    </row>
    <row r="13" spans="1:8" x14ac:dyDescent="0.2">
      <c r="A13" s="22" t="s">
        <v>378</v>
      </c>
      <c r="B13" s="22" t="s">
        <v>372</v>
      </c>
      <c r="C13" s="23">
        <v>26</v>
      </c>
      <c r="D13" s="23">
        <v>1</v>
      </c>
      <c r="E13" s="23"/>
      <c r="F13" s="23"/>
      <c r="G13" s="23"/>
      <c r="H13" s="23"/>
    </row>
    <row r="14" spans="1:8" x14ac:dyDescent="0.2">
      <c r="A14" s="22" t="s">
        <v>379</v>
      </c>
      <c r="B14" s="22" t="s">
        <v>368</v>
      </c>
      <c r="C14" s="23">
        <v>62</v>
      </c>
      <c r="D14" s="23">
        <v>5</v>
      </c>
      <c r="E14" s="23"/>
      <c r="F14" s="23"/>
      <c r="G14" s="23"/>
      <c r="H14" s="23"/>
    </row>
    <row r="15" spans="1:8" x14ac:dyDescent="0.2">
      <c r="A15" s="22" t="s">
        <v>380</v>
      </c>
      <c r="B15" s="22" t="s">
        <v>370</v>
      </c>
      <c r="C15" s="23">
        <v>33</v>
      </c>
      <c r="D15" s="23">
        <v>10</v>
      </c>
      <c r="E15" s="23"/>
      <c r="F15" s="23"/>
      <c r="G15" s="23"/>
      <c r="H15" s="2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1"/>
  <sheetViews>
    <sheetView workbookViewId="0">
      <selection activeCell="H13" sqref="H13"/>
    </sheetView>
  </sheetViews>
  <sheetFormatPr defaultRowHeight="12.75" x14ac:dyDescent="0.2"/>
  <cols>
    <col min="4" max="4" width="4.5703125" customWidth="1"/>
    <col min="6" max="6" width="19.42578125" bestFit="1" customWidth="1"/>
    <col min="7" max="7" width="13.28515625" customWidth="1"/>
    <col min="8" max="8" width="8.85546875" customWidth="1"/>
    <col min="10" max="10" width="4.42578125" customWidth="1"/>
    <col min="11" max="11" width="4.140625" customWidth="1"/>
    <col min="12" max="12" width="12.42578125" bestFit="1" customWidth="1"/>
  </cols>
  <sheetData>
    <row r="1" spans="1:14" ht="15.75" thickBot="1" x14ac:dyDescent="0.3">
      <c r="A1" s="24" t="s">
        <v>381</v>
      </c>
      <c r="B1" s="24"/>
      <c r="E1" s="24" t="s">
        <v>382</v>
      </c>
      <c r="F1" s="24"/>
      <c r="G1" s="24" t="s">
        <v>383</v>
      </c>
      <c r="H1" s="24"/>
      <c r="L1" s="25" t="s">
        <v>384</v>
      </c>
      <c r="M1" s="25" t="s">
        <v>385</v>
      </c>
      <c r="N1" s="25" t="s">
        <v>386</v>
      </c>
    </row>
    <row r="2" spans="1:14" ht="15.75" thickBot="1" x14ac:dyDescent="0.3">
      <c r="A2" t="s">
        <v>387</v>
      </c>
      <c r="B2">
        <v>500</v>
      </c>
      <c r="E2" s="26" t="s">
        <v>388</v>
      </c>
      <c r="F2" s="26" t="s">
        <v>389</v>
      </c>
      <c r="G2" s="26" t="s">
        <v>390</v>
      </c>
      <c r="H2" s="26" t="s">
        <v>349</v>
      </c>
      <c r="L2" t="s">
        <v>391</v>
      </c>
      <c r="M2">
        <v>15</v>
      </c>
      <c r="N2">
        <v>0.25</v>
      </c>
    </row>
    <row r="3" spans="1:14" x14ac:dyDescent="0.2">
      <c r="A3" t="s">
        <v>392</v>
      </c>
      <c r="B3">
        <v>600</v>
      </c>
      <c r="E3">
        <v>201101</v>
      </c>
      <c r="F3" t="s">
        <v>450</v>
      </c>
      <c r="G3" t="s">
        <v>393</v>
      </c>
      <c r="H3">
        <v>500</v>
      </c>
      <c r="L3" t="s">
        <v>394</v>
      </c>
      <c r="M3">
        <v>10</v>
      </c>
      <c r="N3">
        <v>0.4</v>
      </c>
    </row>
    <row r="4" spans="1:14" x14ac:dyDescent="0.2">
      <c r="A4" t="s">
        <v>395</v>
      </c>
      <c r="B4">
        <v>700</v>
      </c>
      <c r="E4">
        <v>201102</v>
      </c>
      <c r="F4" t="s">
        <v>451</v>
      </c>
      <c r="G4" t="s">
        <v>390</v>
      </c>
      <c r="H4">
        <v>400</v>
      </c>
      <c r="L4" t="s">
        <v>396</v>
      </c>
      <c r="M4">
        <v>2.5</v>
      </c>
      <c r="N4">
        <v>3</v>
      </c>
    </row>
    <row r="5" spans="1:14" ht="15" x14ac:dyDescent="0.25">
      <c r="A5" t="s">
        <v>397</v>
      </c>
      <c r="B5" s="27">
        <v>800</v>
      </c>
      <c r="E5">
        <v>201103</v>
      </c>
      <c r="F5" t="s">
        <v>452</v>
      </c>
      <c r="G5" t="s">
        <v>393</v>
      </c>
      <c r="H5">
        <v>700</v>
      </c>
      <c r="L5" t="s">
        <v>398</v>
      </c>
      <c r="M5">
        <v>12</v>
      </c>
      <c r="N5">
        <v>1.29</v>
      </c>
    </row>
    <row r="6" spans="1:14" ht="15" x14ac:dyDescent="0.25">
      <c r="B6" s="27"/>
      <c r="E6">
        <v>201104</v>
      </c>
      <c r="F6" t="s">
        <v>453</v>
      </c>
      <c r="G6" t="s">
        <v>393</v>
      </c>
      <c r="H6">
        <v>200</v>
      </c>
      <c r="L6" t="s">
        <v>399</v>
      </c>
      <c r="M6">
        <v>2</v>
      </c>
      <c r="N6">
        <v>2.5</v>
      </c>
    </row>
    <row r="7" spans="1:14" ht="15" x14ac:dyDescent="0.25">
      <c r="A7" s="28" t="s">
        <v>347</v>
      </c>
      <c r="B7" s="29"/>
      <c r="E7">
        <v>201101</v>
      </c>
      <c r="F7" t="s">
        <v>454</v>
      </c>
      <c r="G7" t="s">
        <v>390</v>
      </c>
      <c r="H7">
        <v>400</v>
      </c>
      <c r="L7" t="s">
        <v>400</v>
      </c>
      <c r="M7">
        <v>1</v>
      </c>
      <c r="N7">
        <v>4.99</v>
      </c>
    </row>
    <row r="8" spans="1:14" x14ac:dyDescent="0.2">
      <c r="E8">
        <v>201104</v>
      </c>
      <c r="F8" t="s">
        <v>455</v>
      </c>
      <c r="G8" t="s">
        <v>390</v>
      </c>
      <c r="H8">
        <v>300</v>
      </c>
      <c r="L8" t="s">
        <v>401</v>
      </c>
      <c r="M8">
        <v>1</v>
      </c>
      <c r="N8">
        <v>3.13</v>
      </c>
    </row>
    <row r="9" spans="1:14" x14ac:dyDescent="0.2">
      <c r="E9">
        <v>201103</v>
      </c>
      <c r="F9" t="s">
        <v>450</v>
      </c>
      <c r="G9" t="s">
        <v>390</v>
      </c>
      <c r="H9">
        <v>600</v>
      </c>
    </row>
    <row r="10" spans="1:14" ht="15" x14ac:dyDescent="0.25">
      <c r="E10">
        <v>201101</v>
      </c>
      <c r="F10" t="s">
        <v>450</v>
      </c>
      <c r="G10" t="s">
        <v>393</v>
      </c>
      <c r="H10">
        <v>300</v>
      </c>
      <c r="L10" s="29" t="s">
        <v>402</v>
      </c>
      <c r="M10" s="29"/>
      <c r="N10" s="29"/>
    </row>
    <row r="11" spans="1:14" x14ac:dyDescent="0.2">
      <c r="E11">
        <v>201104</v>
      </c>
      <c r="F11" t="s">
        <v>456</v>
      </c>
      <c r="G11" t="s">
        <v>393</v>
      </c>
      <c r="H11">
        <v>500</v>
      </c>
    </row>
    <row r="13" spans="1:14" ht="15" x14ac:dyDescent="0.25">
      <c r="E13" s="29" t="s">
        <v>347</v>
      </c>
      <c r="F13" s="29"/>
      <c r="G13" s="29"/>
      <c r="H13" s="29"/>
    </row>
    <row r="14" spans="1:14" ht="15" x14ac:dyDescent="0.25">
      <c r="E14" s="29" t="s">
        <v>403</v>
      </c>
      <c r="F14" s="29"/>
      <c r="G14" s="29"/>
      <c r="H14" s="29"/>
    </row>
    <row r="15" spans="1:14" ht="15" x14ac:dyDescent="0.25">
      <c r="E15" s="29" t="s">
        <v>404</v>
      </c>
      <c r="F15" s="29"/>
      <c r="G15" s="29"/>
      <c r="H15" s="29"/>
    </row>
    <row r="16" spans="1:14" ht="15" x14ac:dyDescent="0.25">
      <c r="E16" s="29" t="s">
        <v>405</v>
      </c>
      <c r="F16" s="29"/>
      <c r="G16" s="29"/>
      <c r="H16" s="29"/>
    </row>
    <row r="18" spans="5:8" ht="15" x14ac:dyDescent="0.25">
      <c r="E18" s="29" t="s">
        <v>406</v>
      </c>
      <c r="H18" s="29"/>
    </row>
    <row r="19" spans="5:8" ht="15" x14ac:dyDescent="0.25">
      <c r="E19" s="29" t="s">
        <v>407</v>
      </c>
      <c r="H19" s="29"/>
    </row>
    <row r="20" spans="5:8" ht="15" x14ac:dyDescent="0.25">
      <c r="E20" s="29" t="s">
        <v>408</v>
      </c>
      <c r="H20" s="29"/>
    </row>
    <row r="21" spans="5:8" ht="15" x14ac:dyDescent="0.25">
      <c r="E21" s="29" t="s">
        <v>409</v>
      </c>
      <c r="H21" s="2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67"/>
  <sheetViews>
    <sheetView workbookViewId="0">
      <selection activeCell="F25" sqref="F25"/>
    </sheetView>
  </sheetViews>
  <sheetFormatPr defaultRowHeight="12.75" x14ac:dyDescent="0.2"/>
  <cols>
    <col min="3" max="3" width="15.85546875" bestFit="1" customWidth="1"/>
    <col min="6" max="7" width="12.85546875" bestFit="1" customWidth="1"/>
    <col min="8" max="8" width="13.140625" bestFit="1" customWidth="1"/>
    <col min="9" max="9" width="31" customWidth="1"/>
    <col min="11" max="11" width="33.28515625" bestFit="1" customWidth="1"/>
  </cols>
  <sheetData>
    <row r="3" spans="1:11" ht="15" x14ac:dyDescent="0.25">
      <c r="A3" s="62" t="s">
        <v>615</v>
      </c>
      <c r="B3" s="62" t="s">
        <v>616</v>
      </c>
      <c r="C3" s="62" t="s">
        <v>348</v>
      </c>
      <c r="D3" s="62" t="s">
        <v>349</v>
      </c>
      <c r="E3" s="62" t="s">
        <v>350</v>
      </c>
      <c r="F3" s="62" t="s">
        <v>617</v>
      </c>
      <c r="G3" s="62" t="s">
        <v>618</v>
      </c>
      <c r="H3" s="62" t="s">
        <v>619</v>
      </c>
      <c r="I3" s="62" t="s">
        <v>620</v>
      </c>
      <c r="J3" s="63"/>
    </row>
    <row r="4" spans="1:11" x14ac:dyDescent="0.2">
      <c r="A4">
        <v>2009</v>
      </c>
      <c r="B4" t="s">
        <v>621</v>
      </c>
      <c r="C4" t="s">
        <v>354</v>
      </c>
      <c r="D4">
        <v>61992</v>
      </c>
      <c r="E4">
        <v>1065</v>
      </c>
      <c r="K4" t="s">
        <v>622</v>
      </c>
    </row>
    <row r="5" spans="1:11" x14ac:dyDescent="0.2">
      <c r="A5">
        <v>2009</v>
      </c>
      <c r="B5" t="s">
        <v>621</v>
      </c>
      <c r="C5" t="s">
        <v>623</v>
      </c>
      <c r="D5">
        <v>113782</v>
      </c>
      <c r="E5">
        <v>1486</v>
      </c>
      <c r="K5" t="s">
        <v>624</v>
      </c>
    </row>
    <row r="6" spans="1:11" x14ac:dyDescent="0.2">
      <c r="A6">
        <v>2009</v>
      </c>
      <c r="B6" t="s">
        <v>621</v>
      </c>
      <c r="C6" t="s">
        <v>625</v>
      </c>
      <c r="D6">
        <v>123057</v>
      </c>
      <c r="E6">
        <v>908</v>
      </c>
    </row>
    <row r="7" spans="1:11" x14ac:dyDescent="0.2">
      <c r="A7">
        <v>2009</v>
      </c>
      <c r="B7" t="s">
        <v>621</v>
      </c>
      <c r="C7" t="s">
        <v>626</v>
      </c>
      <c r="D7">
        <v>64078</v>
      </c>
      <c r="E7">
        <v>948</v>
      </c>
    </row>
    <row r="8" spans="1:11" x14ac:dyDescent="0.2">
      <c r="A8">
        <v>2009</v>
      </c>
      <c r="B8" t="s">
        <v>621</v>
      </c>
      <c r="C8" t="s">
        <v>627</v>
      </c>
      <c r="D8">
        <v>37351</v>
      </c>
      <c r="E8">
        <v>890</v>
      </c>
      <c r="K8" t="s">
        <v>628</v>
      </c>
    </row>
    <row r="9" spans="1:11" x14ac:dyDescent="0.2">
      <c r="A9">
        <v>2009</v>
      </c>
      <c r="B9" t="s">
        <v>621</v>
      </c>
      <c r="C9" t="s">
        <v>629</v>
      </c>
      <c r="D9">
        <v>49995</v>
      </c>
      <c r="E9">
        <v>847</v>
      </c>
      <c r="K9" t="s">
        <v>630</v>
      </c>
    </row>
    <row r="10" spans="1:11" x14ac:dyDescent="0.2">
      <c r="A10">
        <v>2009</v>
      </c>
      <c r="B10" t="s">
        <v>631</v>
      </c>
      <c r="C10" t="s">
        <v>354</v>
      </c>
      <c r="D10">
        <v>25358</v>
      </c>
      <c r="E10">
        <v>1015</v>
      </c>
      <c r="K10" t="s">
        <v>632</v>
      </c>
    </row>
    <row r="11" spans="1:11" x14ac:dyDescent="0.2">
      <c r="A11">
        <v>2009</v>
      </c>
      <c r="B11" t="s">
        <v>631</v>
      </c>
      <c r="C11" t="s">
        <v>623</v>
      </c>
      <c r="D11">
        <v>109551</v>
      </c>
      <c r="E11">
        <v>1094</v>
      </c>
      <c r="K11" t="s">
        <v>633</v>
      </c>
    </row>
    <row r="12" spans="1:11" x14ac:dyDescent="0.2">
      <c r="A12">
        <v>2009</v>
      </c>
      <c r="B12" t="s">
        <v>631</v>
      </c>
      <c r="C12" t="s">
        <v>625</v>
      </c>
      <c r="D12">
        <v>105199</v>
      </c>
      <c r="E12">
        <v>891</v>
      </c>
      <c r="K12" t="s">
        <v>634</v>
      </c>
    </row>
    <row r="13" spans="1:11" x14ac:dyDescent="0.2">
      <c r="A13">
        <v>2009</v>
      </c>
      <c r="B13" t="s">
        <v>631</v>
      </c>
      <c r="C13" t="s">
        <v>626</v>
      </c>
      <c r="D13">
        <v>49460</v>
      </c>
      <c r="E13">
        <v>975</v>
      </c>
    </row>
    <row r="14" spans="1:11" x14ac:dyDescent="0.2">
      <c r="A14">
        <v>2009</v>
      </c>
      <c r="B14" t="s">
        <v>631</v>
      </c>
      <c r="C14" t="s">
        <v>627</v>
      </c>
      <c r="D14">
        <v>28499</v>
      </c>
      <c r="E14">
        <v>887</v>
      </c>
      <c r="K14" t="s">
        <v>635</v>
      </c>
    </row>
    <row r="15" spans="1:11" x14ac:dyDescent="0.2">
      <c r="A15">
        <v>2009</v>
      </c>
      <c r="B15" t="s">
        <v>631</v>
      </c>
      <c r="C15" t="s">
        <v>629</v>
      </c>
      <c r="D15">
        <v>39311</v>
      </c>
      <c r="E15">
        <v>859</v>
      </c>
      <c r="K15" t="s">
        <v>636</v>
      </c>
    </row>
    <row r="16" spans="1:11" x14ac:dyDescent="0.2">
      <c r="A16">
        <v>2009</v>
      </c>
      <c r="B16" t="s">
        <v>637</v>
      </c>
      <c r="C16" t="s">
        <v>354</v>
      </c>
      <c r="D16">
        <v>65790</v>
      </c>
      <c r="E16">
        <v>817</v>
      </c>
      <c r="K16" t="s">
        <v>638</v>
      </c>
    </row>
    <row r="17" spans="1:11" x14ac:dyDescent="0.2">
      <c r="A17">
        <v>2009</v>
      </c>
      <c r="B17" t="s">
        <v>637</v>
      </c>
      <c r="C17" t="s">
        <v>623</v>
      </c>
      <c r="D17">
        <v>124218</v>
      </c>
      <c r="E17">
        <v>995</v>
      </c>
      <c r="K17" t="s">
        <v>639</v>
      </c>
    </row>
    <row r="18" spans="1:11" x14ac:dyDescent="0.2">
      <c r="A18">
        <v>2009</v>
      </c>
      <c r="B18" t="s">
        <v>637</v>
      </c>
      <c r="C18" t="s">
        <v>625</v>
      </c>
      <c r="D18">
        <v>136269</v>
      </c>
      <c r="E18">
        <v>921</v>
      </c>
      <c r="K18" t="s">
        <v>640</v>
      </c>
    </row>
    <row r="19" spans="1:11" x14ac:dyDescent="0.2">
      <c r="A19">
        <v>2009</v>
      </c>
      <c r="B19" t="s">
        <v>637</v>
      </c>
      <c r="C19" t="s">
        <v>626</v>
      </c>
      <c r="D19">
        <v>83425</v>
      </c>
      <c r="E19">
        <v>938</v>
      </c>
    </row>
    <row r="20" spans="1:11" x14ac:dyDescent="0.2">
      <c r="A20">
        <v>2009</v>
      </c>
      <c r="B20" t="s">
        <v>637</v>
      </c>
      <c r="C20" t="s">
        <v>627</v>
      </c>
      <c r="D20">
        <v>50115</v>
      </c>
      <c r="E20">
        <v>850</v>
      </c>
    </row>
    <row r="21" spans="1:11" x14ac:dyDescent="0.2">
      <c r="A21">
        <v>2009</v>
      </c>
      <c r="B21" t="s">
        <v>637</v>
      </c>
      <c r="C21" t="s">
        <v>629</v>
      </c>
      <c r="D21">
        <v>77341</v>
      </c>
      <c r="E21">
        <v>854</v>
      </c>
      <c r="K21" t="s">
        <v>641</v>
      </c>
    </row>
    <row r="22" spans="1:11" x14ac:dyDescent="0.2">
      <c r="A22">
        <v>2009</v>
      </c>
      <c r="B22" t="s">
        <v>642</v>
      </c>
      <c r="C22" t="s">
        <v>354</v>
      </c>
      <c r="D22">
        <v>73813</v>
      </c>
      <c r="E22">
        <v>769</v>
      </c>
      <c r="K22" t="s">
        <v>643</v>
      </c>
    </row>
    <row r="23" spans="1:11" x14ac:dyDescent="0.2">
      <c r="A23">
        <v>2009</v>
      </c>
      <c r="B23" t="s">
        <v>642</v>
      </c>
      <c r="C23" t="s">
        <v>623</v>
      </c>
      <c r="D23">
        <v>149008</v>
      </c>
      <c r="E23">
        <v>988</v>
      </c>
      <c r="K23" t="s">
        <v>644</v>
      </c>
    </row>
    <row r="24" spans="1:11" x14ac:dyDescent="0.2">
      <c r="A24">
        <v>2009</v>
      </c>
      <c r="B24" t="s">
        <v>642</v>
      </c>
      <c r="C24" t="s">
        <v>625</v>
      </c>
      <c r="D24">
        <v>153904</v>
      </c>
      <c r="E24">
        <v>906</v>
      </c>
      <c r="K24" t="s">
        <v>645</v>
      </c>
    </row>
    <row r="25" spans="1:11" x14ac:dyDescent="0.2">
      <c r="A25">
        <v>2009</v>
      </c>
      <c r="B25" t="s">
        <v>642</v>
      </c>
      <c r="C25" t="s">
        <v>626</v>
      </c>
      <c r="D25">
        <v>111962</v>
      </c>
      <c r="E25">
        <v>943</v>
      </c>
    </row>
    <row r="26" spans="1:11" x14ac:dyDescent="0.2">
      <c r="A26">
        <v>2009</v>
      </c>
      <c r="B26" t="s">
        <v>642</v>
      </c>
      <c r="C26" t="s">
        <v>627</v>
      </c>
      <c r="D26">
        <v>71277</v>
      </c>
      <c r="E26">
        <v>842</v>
      </c>
    </row>
    <row r="27" spans="1:11" x14ac:dyDescent="0.2">
      <c r="A27">
        <v>2009</v>
      </c>
      <c r="B27" t="s">
        <v>642</v>
      </c>
      <c r="C27" t="s">
        <v>629</v>
      </c>
      <c r="D27">
        <v>97232</v>
      </c>
      <c r="E27">
        <v>839</v>
      </c>
    </row>
    <row r="28" spans="1:11" x14ac:dyDescent="0.2">
      <c r="A28">
        <v>2010</v>
      </c>
      <c r="B28" t="s">
        <v>646</v>
      </c>
      <c r="C28" t="s">
        <v>354</v>
      </c>
      <c r="D28">
        <v>15498</v>
      </c>
      <c r="E28">
        <v>1065</v>
      </c>
      <c r="K28" t="s">
        <v>647</v>
      </c>
    </row>
    <row r="29" spans="1:11" x14ac:dyDescent="0.2">
      <c r="A29">
        <v>2010</v>
      </c>
      <c r="B29" t="s">
        <v>646</v>
      </c>
      <c r="C29" t="s">
        <v>623</v>
      </c>
      <c r="D29">
        <v>28445.5</v>
      </c>
      <c r="E29">
        <v>1486</v>
      </c>
      <c r="K29" t="s">
        <v>648</v>
      </c>
    </row>
    <row r="30" spans="1:11" x14ac:dyDescent="0.2">
      <c r="A30">
        <v>2010</v>
      </c>
      <c r="B30" t="s">
        <v>646</v>
      </c>
      <c r="C30" t="s">
        <v>625</v>
      </c>
      <c r="D30">
        <v>30764.25</v>
      </c>
      <c r="E30">
        <v>908</v>
      </c>
      <c r="K30" t="s">
        <v>649</v>
      </c>
    </row>
    <row r="31" spans="1:11" x14ac:dyDescent="0.2">
      <c r="A31">
        <v>2010</v>
      </c>
      <c r="B31" t="s">
        <v>646</v>
      </c>
      <c r="C31" t="s">
        <v>626</v>
      </c>
      <c r="D31">
        <v>16019.5</v>
      </c>
      <c r="E31">
        <v>948</v>
      </c>
      <c r="K31" t="s">
        <v>650</v>
      </c>
    </row>
    <row r="32" spans="1:11" x14ac:dyDescent="0.2">
      <c r="A32">
        <v>2010</v>
      </c>
      <c r="B32" t="s">
        <v>646</v>
      </c>
      <c r="C32" t="s">
        <v>627</v>
      </c>
      <c r="D32">
        <v>9337.75</v>
      </c>
      <c r="E32">
        <v>890</v>
      </c>
      <c r="K32" t="s">
        <v>651</v>
      </c>
    </row>
    <row r="33" spans="1:5" x14ac:dyDescent="0.2">
      <c r="A33">
        <v>2010</v>
      </c>
      <c r="B33" t="s">
        <v>646</v>
      </c>
      <c r="C33" t="s">
        <v>629</v>
      </c>
      <c r="D33">
        <v>12498.75</v>
      </c>
      <c r="E33">
        <v>847</v>
      </c>
    </row>
    <row r="34" spans="1:5" x14ac:dyDescent="0.2">
      <c r="A34">
        <v>2010</v>
      </c>
      <c r="B34" t="s">
        <v>652</v>
      </c>
      <c r="C34" t="s">
        <v>354</v>
      </c>
      <c r="D34">
        <v>3803.7</v>
      </c>
      <c r="E34">
        <v>1015</v>
      </c>
    </row>
    <row r="35" spans="1:5" x14ac:dyDescent="0.2">
      <c r="A35">
        <v>2010</v>
      </c>
      <c r="B35" t="s">
        <v>652</v>
      </c>
      <c r="C35" t="s">
        <v>623</v>
      </c>
      <c r="D35">
        <v>16432.649999999998</v>
      </c>
      <c r="E35">
        <v>1094</v>
      </c>
    </row>
    <row r="36" spans="1:5" x14ac:dyDescent="0.2">
      <c r="A36">
        <v>2010</v>
      </c>
      <c r="B36" t="s">
        <v>652</v>
      </c>
      <c r="C36" t="s">
        <v>625</v>
      </c>
      <c r="D36">
        <v>15779.849999999999</v>
      </c>
      <c r="E36">
        <v>891</v>
      </c>
    </row>
    <row r="37" spans="1:5" x14ac:dyDescent="0.2">
      <c r="A37">
        <v>2010</v>
      </c>
      <c r="B37" t="s">
        <v>652</v>
      </c>
      <c r="C37" t="s">
        <v>626</v>
      </c>
      <c r="D37">
        <v>7419</v>
      </c>
      <c r="E37">
        <v>975</v>
      </c>
    </row>
    <row r="38" spans="1:5" x14ac:dyDescent="0.2">
      <c r="A38">
        <v>2010</v>
      </c>
      <c r="B38" t="s">
        <v>652</v>
      </c>
      <c r="C38" t="s">
        <v>627</v>
      </c>
      <c r="D38">
        <v>4274.8499999999995</v>
      </c>
      <c r="E38">
        <v>887</v>
      </c>
    </row>
    <row r="39" spans="1:5" x14ac:dyDescent="0.2">
      <c r="A39">
        <v>2010</v>
      </c>
      <c r="B39" t="s">
        <v>652</v>
      </c>
      <c r="C39" t="s">
        <v>629</v>
      </c>
      <c r="D39">
        <v>5896.65</v>
      </c>
      <c r="E39">
        <v>859</v>
      </c>
    </row>
    <row r="40" spans="1:5" x14ac:dyDescent="0.2">
      <c r="A40">
        <v>2010</v>
      </c>
      <c r="B40" t="s">
        <v>653</v>
      </c>
      <c r="C40" t="s">
        <v>354</v>
      </c>
      <c r="D40">
        <v>4934.25</v>
      </c>
      <c r="E40">
        <v>817</v>
      </c>
    </row>
    <row r="41" spans="1:5" x14ac:dyDescent="0.2">
      <c r="A41">
        <v>2010</v>
      </c>
      <c r="B41" t="s">
        <v>653</v>
      </c>
      <c r="C41" t="s">
        <v>623</v>
      </c>
      <c r="D41">
        <v>9316.35</v>
      </c>
      <c r="E41">
        <v>995</v>
      </c>
    </row>
    <row r="42" spans="1:5" x14ac:dyDescent="0.2">
      <c r="A42">
        <v>2010</v>
      </c>
      <c r="B42" t="s">
        <v>653</v>
      </c>
      <c r="C42" t="s">
        <v>625</v>
      </c>
      <c r="D42">
        <v>10220.174999999999</v>
      </c>
      <c r="E42">
        <v>921</v>
      </c>
    </row>
    <row r="43" spans="1:5" x14ac:dyDescent="0.2">
      <c r="A43">
        <v>2010</v>
      </c>
      <c r="B43" t="s">
        <v>653</v>
      </c>
      <c r="C43" t="s">
        <v>626</v>
      </c>
      <c r="D43">
        <v>6256.875</v>
      </c>
      <c r="E43">
        <v>938</v>
      </c>
    </row>
    <row r="44" spans="1:5" x14ac:dyDescent="0.2">
      <c r="A44">
        <v>2010</v>
      </c>
      <c r="B44" t="s">
        <v>653</v>
      </c>
      <c r="C44" t="s">
        <v>627</v>
      </c>
      <c r="D44">
        <v>3758.625</v>
      </c>
      <c r="E44">
        <v>850</v>
      </c>
    </row>
    <row r="45" spans="1:5" x14ac:dyDescent="0.2">
      <c r="A45">
        <v>2010</v>
      </c>
      <c r="B45" t="s">
        <v>653</v>
      </c>
      <c r="C45" t="s">
        <v>629</v>
      </c>
      <c r="D45">
        <v>5800.5749999999998</v>
      </c>
      <c r="E45">
        <v>854</v>
      </c>
    </row>
    <row r="46" spans="1:5" x14ac:dyDescent="0.2">
      <c r="A46">
        <v>2010</v>
      </c>
      <c r="B46" t="s">
        <v>654</v>
      </c>
      <c r="C46" t="s">
        <v>354</v>
      </c>
      <c r="D46">
        <v>221.43899999999999</v>
      </c>
      <c r="E46">
        <v>769</v>
      </c>
    </row>
    <row r="47" spans="1:5" x14ac:dyDescent="0.2">
      <c r="A47">
        <v>2010</v>
      </c>
      <c r="B47" t="s">
        <v>654</v>
      </c>
      <c r="C47" t="s">
        <v>623</v>
      </c>
      <c r="D47">
        <v>149008</v>
      </c>
      <c r="E47">
        <v>988</v>
      </c>
    </row>
    <row r="48" spans="1:5" x14ac:dyDescent="0.2">
      <c r="A48">
        <v>2010</v>
      </c>
      <c r="B48" t="s">
        <v>654</v>
      </c>
      <c r="C48" t="s">
        <v>625</v>
      </c>
      <c r="D48">
        <v>149008</v>
      </c>
      <c r="E48">
        <v>906</v>
      </c>
    </row>
    <row r="49" spans="1:5" x14ac:dyDescent="0.2">
      <c r="A49">
        <v>2010</v>
      </c>
      <c r="B49" t="s">
        <v>654</v>
      </c>
      <c r="C49" t="s">
        <v>626</v>
      </c>
      <c r="D49">
        <v>149008</v>
      </c>
      <c r="E49">
        <v>943</v>
      </c>
    </row>
    <row r="50" spans="1:5" x14ac:dyDescent="0.2">
      <c r="A50">
        <v>2010</v>
      </c>
      <c r="B50" t="s">
        <v>654</v>
      </c>
      <c r="C50" t="s">
        <v>627</v>
      </c>
      <c r="D50">
        <v>149008</v>
      </c>
      <c r="E50">
        <v>842</v>
      </c>
    </row>
    <row r="51" spans="1:5" x14ac:dyDescent="0.2">
      <c r="A51">
        <v>2010</v>
      </c>
      <c r="B51" t="s">
        <v>654</v>
      </c>
      <c r="C51" t="s">
        <v>629</v>
      </c>
      <c r="D51">
        <v>149008</v>
      </c>
      <c r="E51">
        <v>839</v>
      </c>
    </row>
    <row r="61" spans="1:5" ht="15" x14ac:dyDescent="0.25">
      <c r="A61" s="64" t="s">
        <v>655</v>
      </c>
      <c r="B61" s="64" t="s">
        <v>656</v>
      </c>
      <c r="C61" s="64" t="s">
        <v>657</v>
      </c>
    </row>
    <row r="62" spans="1:5" x14ac:dyDescent="0.2">
      <c r="A62">
        <v>5000</v>
      </c>
      <c r="B62">
        <v>35</v>
      </c>
      <c r="C62" s="65"/>
    </row>
    <row r="63" spans="1:5" x14ac:dyDescent="0.2">
      <c r="A63">
        <v>6000</v>
      </c>
      <c r="B63">
        <v>0</v>
      </c>
      <c r="C63" s="65"/>
    </row>
    <row r="64" spans="1:5" x14ac:dyDescent="0.2">
      <c r="A64">
        <v>5000</v>
      </c>
      <c r="B64">
        <v>1000</v>
      </c>
      <c r="C64" s="65"/>
    </row>
    <row r="65" spans="1:3" x14ac:dyDescent="0.2">
      <c r="A65">
        <v>3000</v>
      </c>
      <c r="B65">
        <v>400</v>
      </c>
      <c r="C65" s="65"/>
    </row>
    <row r="66" spans="1:3" x14ac:dyDescent="0.2">
      <c r="A66">
        <v>0</v>
      </c>
      <c r="B66">
        <v>60</v>
      </c>
      <c r="C66" s="65"/>
    </row>
    <row r="67" spans="1:3" x14ac:dyDescent="0.2">
      <c r="A67">
        <v>6000</v>
      </c>
      <c r="B67">
        <v>100</v>
      </c>
      <c r="C67" s="6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5"/>
  <sheetViews>
    <sheetView workbookViewId="0"/>
  </sheetViews>
  <sheetFormatPr defaultRowHeight="12.75" x14ac:dyDescent="0.2"/>
  <cols>
    <col min="1" max="1" width="8.7109375" customWidth="1"/>
    <col min="2" max="2" width="10.140625" customWidth="1"/>
    <col min="3" max="3" width="7.42578125" customWidth="1"/>
    <col min="4" max="4" width="8" customWidth="1"/>
    <col min="5" max="5" width="8.85546875" customWidth="1"/>
    <col min="6" max="6" width="6.28515625" customWidth="1"/>
    <col min="7" max="7" width="3.7109375" customWidth="1"/>
    <col min="8" max="8" width="5.85546875" customWidth="1"/>
    <col min="11" max="11" width="10.28515625" customWidth="1"/>
    <col min="12" max="12" width="5.85546875" customWidth="1"/>
    <col min="13" max="13" width="2.28515625" customWidth="1"/>
    <col min="14" max="14" width="3.140625" customWidth="1"/>
    <col min="15" max="15" width="15.140625" customWidth="1"/>
    <col min="16" max="16" width="6.85546875" customWidth="1"/>
    <col min="17" max="17" width="7.28515625" customWidth="1"/>
    <col min="18" max="18" width="10.42578125" customWidth="1"/>
    <col min="19" max="19" width="6.85546875" customWidth="1"/>
  </cols>
  <sheetData>
    <row r="1" spans="1:19" ht="45.75" thickBot="1" x14ac:dyDescent="0.3">
      <c r="A1" s="30" t="s">
        <v>291</v>
      </c>
      <c r="B1" s="30" t="s">
        <v>410</v>
      </c>
      <c r="C1" s="30" t="s">
        <v>411</v>
      </c>
      <c r="D1" s="30" t="s">
        <v>412</v>
      </c>
      <c r="E1" s="30" t="s">
        <v>413</v>
      </c>
      <c r="H1" s="30" t="s">
        <v>291</v>
      </c>
      <c r="I1" s="31" t="s">
        <v>414</v>
      </c>
      <c r="J1" s="31" t="s">
        <v>415</v>
      </c>
      <c r="K1" s="31" t="s">
        <v>416</v>
      </c>
      <c r="O1" s="30" t="s">
        <v>417</v>
      </c>
      <c r="P1" s="30" t="s">
        <v>418</v>
      </c>
      <c r="Q1" s="30" t="s">
        <v>419</v>
      </c>
      <c r="R1" s="30" t="s">
        <v>420</v>
      </c>
      <c r="S1" s="31" t="s">
        <v>421</v>
      </c>
    </row>
    <row r="2" spans="1:19" x14ac:dyDescent="0.2">
      <c r="A2" s="32" t="s">
        <v>125</v>
      </c>
      <c r="C2" t="s">
        <v>423</v>
      </c>
      <c r="D2">
        <v>40</v>
      </c>
      <c r="E2">
        <v>3</v>
      </c>
      <c r="H2" s="32" t="s">
        <v>125</v>
      </c>
      <c r="I2" t="s">
        <v>424</v>
      </c>
      <c r="J2" t="s">
        <v>424</v>
      </c>
      <c r="K2" t="s">
        <v>425</v>
      </c>
      <c r="O2" t="s">
        <v>426</v>
      </c>
      <c r="P2" s="33">
        <v>0.98</v>
      </c>
      <c r="Q2" s="33">
        <v>0.84</v>
      </c>
      <c r="R2" s="33">
        <v>0.9</v>
      </c>
      <c r="S2" s="33">
        <f>P2*0.25+Q2*0.25+R2*0.5</f>
        <v>0.90500000000000003</v>
      </c>
    </row>
    <row r="3" spans="1:19" x14ac:dyDescent="0.2">
      <c r="A3" s="32" t="s">
        <v>281</v>
      </c>
      <c r="B3" t="s">
        <v>427</v>
      </c>
      <c r="C3" t="s">
        <v>423</v>
      </c>
      <c r="D3">
        <v>25</v>
      </c>
      <c r="H3" s="32" t="s">
        <v>281</v>
      </c>
      <c r="I3" t="s">
        <v>424</v>
      </c>
      <c r="J3" t="s">
        <v>424</v>
      </c>
      <c r="K3" t="s">
        <v>424</v>
      </c>
      <c r="O3" t="s">
        <v>428</v>
      </c>
      <c r="P3" s="33">
        <v>0.57999999999999996</v>
      </c>
      <c r="Q3" s="33">
        <v>0.8</v>
      </c>
      <c r="R3" s="33">
        <v>0.75</v>
      </c>
      <c r="S3" s="33">
        <f t="shared" ref="S3:S10" si="0">P3*0.25+Q3*0.25+R3*0.5</f>
        <v>0.72</v>
      </c>
    </row>
    <row r="4" spans="1:19" x14ac:dyDescent="0.2">
      <c r="A4" s="32" t="s">
        <v>429</v>
      </c>
      <c r="B4" t="s">
        <v>430</v>
      </c>
      <c r="C4" t="s">
        <v>431</v>
      </c>
      <c r="D4">
        <v>35</v>
      </c>
      <c r="E4">
        <v>3</v>
      </c>
      <c r="H4" s="32" t="s">
        <v>429</v>
      </c>
      <c r="I4" t="s">
        <v>425</v>
      </c>
      <c r="J4" t="s">
        <v>424</v>
      </c>
      <c r="K4" t="s">
        <v>424</v>
      </c>
      <c r="O4" t="s">
        <v>432</v>
      </c>
      <c r="P4" s="33">
        <v>0.78</v>
      </c>
      <c r="Q4" s="33">
        <v>0.75</v>
      </c>
      <c r="R4" s="33">
        <v>0.69</v>
      </c>
      <c r="S4" s="33">
        <f t="shared" si="0"/>
        <v>0.72750000000000004</v>
      </c>
    </row>
    <row r="5" spans="1:19" x14ac:dyDescent="0.2">
      <c r="A5" s="32" t="s">
        <v>173</v>
      </c>
      <c r="B5" t="s">
        <v>427</v>
      </c>
      <c r="C5" t="s">
        <v>431</v>
      </c>
      <c r="D5">
        <v>65</v>
      </c>
      <c r="E5">
        <v>5</v>
      </c>
      <c r="H5" s="32" t="s">
        <v>173</v>
      </c>
      <c r="I5" t="s">
        <v>425</v>
      </c>
      <c r="J5" t="s">
        <v>424</v>
      </c>
      <c r="K5" t="s">
        <v>425</v>
      </c>
      <c r="O5" t="s">
        <v>433</v>
      </c>
      <c r="P5" s="33">
        <v>0.86</v>
      </c>
      <c r="Q5" s="33">
        <v>0.88</v>
      </c>
      <c r="R5" s="33">
        <v>0.9</v>
      </c>
      <c r="S5" s="33">
        <f t="shared" si="0"/>
        <v>0.88500000000000001</v>
      </c>
    </row>
    <row r="6" spans="1:19" x14ac:dyDescent="0.2">
      <c r="A6" s="32" t="s">
        <v>434</v>
      </c>
      <c r="B6" t="s">
        <v>422</v>
      </c>
      <c r="C6" t="s">
        <v>435</v>
      </c>
      <c r="D6">
        <v>34</v>
      </c>
      <c r="E6">
        <v>2</v>
      </c>
      <c r="H6" s="32" t="s">
        <v>434</v>
      </c>
      <c r="I6" t="s">
        <v>424</v>
      </c>
      <c r="J6" t="s">
        <v>424</v>
      </c>
      <c r="K6" t="s">
        <v>425</v>
      </c>
      <c r="O6" t="s">
        <v>436</v>
      </c>
      <c r="P6" s="33">
        <v>0.9</v>
      </c>
      <c r="Q6" s="33">
        <v>0.91</v>
      </c>
      <c r="R6" s="33">
        <v>0.95</v>
      </c>
      <c r="S6" s="33">
        <f t="shared" si="0"/>
        <v>0.92749999999999999</v>
      </c>
    </row>
    <row r="7" spans="1:19" x14ac:dyDescent="0.2">
      <c r="A7" s="32" t="s">
        <v>71</v>
      </c>
      <c r="B7" t="s">
        <v>422</v>
      </c>
      <c r="D7">
        <v>48</v>
      </c>
      <c r="E7">
        <v>1</v>
      </c>
      <c r="H7" s="32" t="s">
        <v>71</v>
      </c>
      <c r="I7" t="s">
        <v>424</v>
      </c>
      <c r="J7" t="s">
        <v>424</v>
      </c>
      <c r="K7" t="s">
        <v>424</v>
      </c>
      <c r="O7" t="s">
        <v>437</v>
      </c>
      <c r="P7" s="33">
        <v>0.77</v>
      </c>
      <c r="Q7" s="33">
        <v>0.7</v>
      </c>
      <c r="R7" s="33">
        <v>0.64</v>
      </c>
      <c r="S7" s="33">
        <f t="shared" si="0"/>
        <v>0.6875</v>
      </c>
    </row>
    <row r="8" spans="1:19" x14ac:dyDescent="0.2">
      <c r="A8" s="32" t="s">
        <v>438</v>
      </c>
      <c r="B8" t="s">
        <v>430</v>
      </c>
      <c r="C8" t="s">
        <v>431</v>
      </c>
      <c r="D8">
        <v>39</v>
      </c>
      <c r="E8">
        <v>2</v>
      </c>
      <c r="H8" s="32" t="s">
        <v>438</v>
      </c>
      <c r="I8" t="s">
        <v>425</v>
      </c>
      <c r="J8" t="s">
        <v>424</v>
      </c>
      <c r="K8" t="s">
        <v>424</v>
      </c>
      <c r="O8" t="s">
        <v>439</v>
      </c>
      <c r="P8" s="33">
        <v>0.92</v>
      </c>
      <c r="Q8" s="33">
        <v>0.84</v>
      </c>
      <c r="R8" s="33">
        <v>0.77</v>
      </c>
      <c r="S8" s="33">
        <f t="shared" si="0"/>
        <v>0.82499999999999996</v>
      </c>
    </row>
    <row r="9" spans="1:19" x14ac:dyDescent="0.2">
      <c r="A9" s="32" t="s">
        <v>440</v>
      </c>
      <c r="B9" t="s">
        <v>422</v>
      </c>
      <c r="C9" t="s">
        <v>435</v>
      </c>
      <c r="D9">
        <v>42</v>
      </c>
      <c r="E9">
        <v>2</v>
      </c>
      <c r="H9" s="32" t="s">
        <v>440</v>
      </c>
      <c r="I9" t="s">
        <v>425</v>
      </c>
      <c r="J9" t="s">
        <v>425</v>
      </c>
      <c r="K9" t="s">
        <v>424</v>
      </c>
      <c r="O9" t="s">
        <v>441</v>
      </c>
      <c r="P9" s="33">
        <v>0.65</v>
      </c>
      <c r="Q9" s="33">
        <v>0.73</v>
      </c>
      <c r="R9" s="33">
        <v>0.5</v>
      </c>
      <c r="S9" s="33">
        <f t="shared" si="0"/>
        <v>0.59499999999999997</v>
      </c>
    </row>
    <row r="10" spans="1:19" x14ac:dyDescent="0.2">
      <c r="O10" t="s">
        <v>442</v>
      </c>
      <c r="P10" s="33">
        <v>0</v>
      </c>
      <c r="Q10" s="33">
        <v>0.72</v>
      </c>
      <c r="R10" s="33">
        <v>0.6</v>
      </c>
      <c r="S10" s="33">
        <f t="shared" si="0"/>
        <v>0.48</v>
      </c>
    </row>
    <row r="11" spans="1:19" ht="15" x14ac:dyDescent="0.25">
      <c r="A11" s="34" t="s">
        <v>443</v>
      </c>
      <c r="B11" s="29"/>
      <c r="C11" s="29"/>
      <c r="D11" s="29"/>
      <c r="E11" s="39" t="s">
        <v>444</v>
      </c>
      <c r="P11" s="33"/>
      <c r="Q11" s="33"/>
      <c r="R11" s="33"/>
      <c r="S11" s="33"/>
    </row>
    <row r="12" spans="1:19" ht="15" x14ac:dyDescent="0.25">
      <c r="A12" s="34" t="s">
        <v>445</v>
      </c>
      <c r="B12" s="29"/>
      <c r="C12" s="29"/>
      <c r="D12" s="29"/>
      <c r="E12" s="39" t="s">
        <v>444</v>
      </c>
      <c r="H12" s="29" t="s">
        <v>446</v>
      </c>
      <c r="I12" s="29"/>
      <c r="J12" s="29"/>
      <c r="K12" s="29"/>
      <c r="L12" t="s">
        <v>444</v>
      </c>
      <c r="P12" s="33"/>
      <c r="Q12" s="33"/>
      <c r="R12" s="33"/>
      <c r="S12" s="33"/>
    </row>
    <row r="13" spans="1:19" ht="15" x14ac:dyDescent="0.25">
      <c r="A13" s="29" t="s">
        <v>660</v>
      </c>
      <c r="B13" s="29"/>
      <c r="C13" s="29"/>
      <c r="D13" s="29"/>
      <c r="E13" s="39" t="s">
        <v>444</v>
      </c>
      <c r="H13" s="29" t="s">
        <v>447</v>
      </c>
      <c r="I13" s="29"/>
      <c r="J13" s="29"/>
      <c r="K13" s="29"/>
      <c r="L13" t="s">
        <v>444</v>
      </c>
      <c r="O13" s="29" t="s">
        <v>448</v>
      </c>
      <c r="P13" s="29"/>
      <c r="Q13" s="35"/>
      <c r="R13" t="s">
        <v>444</v>
      </c>
      <c r="S13" s="33"/>
    </row>
    <row r="14" spans="1:19" ht="15" x14ac:dyDescent="0.25">
      <c r="H14" s="29" t="s">
        <v>449</v>
      </c>
      <c r="I14" s="29"/>
      <c r="J14" s="29"/>
      <c r="K14" s="29"/>
      <c r="L14" t="s">
        <v>444</v>
      </c>
      <c r="O14" s="29" t="s">
        <v>661</v>
      </c>
      <c r="P14" s="29"/>
      <c r="Q14" s="35"/>
      <c r="R14" t="s">
        <v>444</v>
      </c>
      <c r="S14" s="33"/>
    </row>
    <row r="15" spans="1:19" x14ac:dyDescent="0.2">
      <c r="P15" s="33"/>
      <c r="Q15" s="33"/>
      <c r="R15" s="33"/>
      <c r="S15" s="3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69"/>
  <sheetViews>
    <sheetView workbookViewId="0"/>
  </sheetViews>
  <sheetFormatPr defaultRowHeight="12.75" x14ac:dyDescent="0.2"/>
  <cols>
    <col min="1" max="1" width="12.140625" customWidth="1"/>
    <col min="2" max="2" width="17.85546875" bestFit="1" customWidth="1"/>
    <col min="6" max="6" width="21.140625" bestFit="1" customWidth="1"/>
    <col min="9" max="9" width="9.7109375" customWidth="1"/>
    <col min="10" max="10" width="19.42578125" bestFit="1" customWidth="1"/>
    <col min="14" max="14" width="13" customWidth="1"/>
  </cols>
  <sheetData>
    <row r="1" spans="1:15" ht="25.5" x14ac:dyDescent="0.35">
      <c r="A1" s="37" t="s">
        <v>460</v>
      </c>
      <c r="I1" s="68" t="s">
        <v>461</v>
      </c>
      <c r="J1" s="69" t="s">
        <v>291</v>
      </c>
      <c r="K1" s="70" t="s">
        <v>385</v>
      </c>
      <c r="N1" s="79" t="s">
        <v>462</v>
      </c>
      <c r="O1" s="79"/>
    </row>
    <row r="2" spans="1:15" x14ac:dyDescent="0.2">
      <c r="I2" s="66" t="s">
        <v>463</v>
      </c>
      <c r="J2" s="38" t="s">
        <v>464</v>
      </c>
      <c r="K2" s="67">
        <v>19.95</v>
      </c>
    </row>
    <row r="3" spans="1:15" x14ac:dyDescent="0.2">
      <c r="A3" s="22" t="s">
        <v>461</v>
      </c>
      <c r="B3" s="22" t="s">
        <v>291</v>
      </c>
      <c r="C3" s="22" t="s">
        <v>385</v>
      </c>
      <c r="I3" s="66" t="s">
        <v>465</v>
      </c>
      <c r="J3" s="38" t="s">
        <v>466</v>
      </c>
      <c r="K3" s="67">
        <v>20.95</v>
      </c>
      <c r="N3" s="39" t="s">
        <v>467</v>
      </c>
      <c r="O3">
        <v>213</v>
      </c>
    </row>
    <row r="4" spans="1:15" x14ac:dyDescent="0.2">
      <c r="A4" s="38" t="s">
        <v>463</v>
      </c>
      <c r="B4" s="38"/>
      <c r="C4" s="38"/>
      <c r="I4" s="66" t="s">
        <v>468</v>
      </c>
      <c r="J4" s="38" t="s">
        <v>469</v>
      </c>
      <c r="K4" s="67">
        <v>21.95</v>
      </c>
      <c r="N4" s="39" t="s">
        <v>470</v>
      </c>
      <c r="O4">
        <v>324</v>
      </c>
    </row>
    <row r="5" spans="1:15" x14ac:dyDescent="0.2">
      <c r="A5" s="38" t="s">
        <v>471</v>
      </c>
      <c r="B5" s="38"/>
      <c r="C5" s="38"/>
      <c r="I5" s="66" t="s">
        <v>472</v>
      </c>
      <c r="J5" s="38" t="s">
        <v>473</v>
      </c>
      <c r="K5" s="67">
        <v>19.95</v>
      </c>
      <c r="N5" s="39" t="s">
        <v>474</v>
      </c>
      <c r="O5">
        <v>345</v>
      </c>
    </row>
    <row r="6" spans="1:15" x14ac:dyDescent="0.2">
      <c r="A6" s="38" t="s">
        <v>475</v>
      </c>
      <c r="B6" s="38"/>
      <c r="C6" s="38"/>
      <c r="I6" s="66" t="s">
        <v>476</v>
      </c>
      <c r="J6" s="38" t="s">
        <v>477</v>
      </c>
      <c r="K6" s="67">
        <v>20.95</v>
      </c>
      <c r="N6" s="39" t="s">
        <v>478</v>
      </c>
      <c r="O6">
        <v>321</v>
      </c>
    </row>
    <row r="7" spans="1:15" x14ac:dyDescent="0.2">
      <c r="A7" s="38" t="s">
        <v>479</v>
      </c>
      <c r="B7" s="38"/>
      <c r="C7" s="38"/>
      <c r="I7" s="66" t="s">
        <v>471</v>
      </c>
      <c r="J7" s="38" t="s">
        <v>480</v>
      </c>
      <c r="K7" s="67">
        <v>21.95</v>
      </c>
      <c r="N7" s="39" t="s">
        <v>481</v>
      </c>
      <c r="O7">
        <v>567</v>
      </c>
    </row>
    <row r="8" spans="1:15" x14ac:dyDescent="0.2">
      <c r="A8" s="74" t="s">
        <v>485</v>
      </c>
      <c r="B8" s="38"/>
      <c r="C8" s="38"/>
      <c r="I8" s="66" t="s">
        <v>482</v>
      </c>
      <c r="J8" s="38" t="s">
        <v>483</v>
      </c>
      <c r="K8" s="67">
        <v>19.95</v>
      </c>
      <c r="N8" s="39" t="s">
        <v>484</v>
      </c>
      <c r="O8">
        <v>321</v>
      </c>
    </row>
    <row r="9" spans="1:15" x14ac:dyDescent="0.2">
      <c r="A9" s="38"/>
      <c r="B9" s="38" t="str">
        <f>IF(ISBLANK(A9)," ",VLOOKUP(A9,Table1[#All],2,FALSE))</f>
        <v xml:space="preserve"> </v>
      </c>
      <c r="C9" s="38"/>
      <c r="I9" s="66" t="s">
        <v>485</v>
      </c>
      <c r="J9" s="38" t="s">
        <v>486</v>
      </c>
      <c r="K9" s="67">
        <v>20.95</v>
      </c>
      <c r="N9" s="39" t="s">
        <v>487</v>
      </c>
      <c r="O9">
        <v>564</v>
      </c>
    </row>
    <row r="10" spans="1:15" x14ac:dyDescent="0.2">
      <c r="A10" s="38"/>
      <c r="B10" s="38" t="str">
        <f>IF(ISBLANK(A10)," ",VLOOKUP(A10,Table1[#All],2,FALSE))</f>
        <v xml:space="preserve"> </v>
      </c>
      <c r="C10" s="38"/>
      <c r="I10" s="66" t="s">
        <v>488</v>
      </c>
      <c r="J10" s="38" t="s">
        <v>489</v>
      </c>
      <c r="K10" s="67">
        <v>21.95</v>
      </c>
      <c r="N10" s="39" t="s">
        <v>490</v>
      </c>
      <c r="O10">
        <v>347</v>
      </c>
    </row>
    <row r="11" spans="1:15" x14ac:dyDescent="0.2">
      <c r="A11" s="38"/>
      <c r="B11" s="38" t="str">
        <f>IF(ISBLANK(A11)," ",VLOOKUP(A11,Table1[#All],2,FALSE))</f>
        <v xml:space="preserve"> </v>
      </c>
      <c r="C11" s="38"/>
      <c r="I11" s="66" t="s">
        <v>491</v>
      </c>
      <c r="J11" s="38" t="s">
        <v>492</v>
      </c>
      <c r="K11" s="67">
        <v>19.95</v>
      </c>
      <c r="N11" s="39" t="s">
        <v>493</v>
      </c>
      <c r="O11">
        <v>874</v>
      </c>
    </row>
    <row r="12" spans="1:15" x14ac:dyDescent="0.2">
      <c r="A12" s="38"/>
      <c r="B12" s="38" t="str">
        <f>IF(ISBLANK(A12)," ",VLOOKUP(A12,Table1[#All],2,FALSE))</f>
        <v xml:space="preserve"> </v>
      </c>
      <c r="C12" s="38"/>
      <c r="I12" s="66" t="s">
        <v>494</v>
      </c>
      <c r="J12" s="38" t="s">
        <v>495</v>
      </c>
      <c r="K12" s="67">
        <v>20.95</v>
      </c>
      <c r="N12" s="39" t="s">
        <v>496</v>
      </c>
      <c r="O12">
        <v>641</v>
      </c>
    </row>
    <row r="13" spans="1:15" x14ac:dyDescent="0.2">
      <c r="A13" s="38"/>
      <c r="B13" s="38" t="str">
        <f>IF(ISBLANK(A13)," ",VLOOKUP(A13,Table1[#All],2,FALSE))</f>
        <v xml:space="preserve"> </v>
      </c>
      <c r="C13" s="38"/>
      <c r="I13" s="66" t="s">
        <v>479</v>
      </c>
      <c r="J13" s="38" t="s">
        <v>497</v>
      </c>
      <c r="K13" s="67">
        <v>21.95</v>
      </c>
      <c r="N13" s="39" t="s">
        <v>498</v>
      </c>
      <c r="O13">
        <v>480</v>
      </c>
    </row>
    <row r="14" spans="1:15" x14ac:dyDescent="0.2">
      <c r="A14" s="38"/>
      <c r="B14" s="38" t="str">
        <f>IF(ISBLANK(A14)," ",VLOOKUP(A14,Table1[#All],2,FALSE))</f>
        <v xml:space="preserve"> </v>
      </c>
      <c r="C14" s="38"/>
      <c r="I14" s="66" t="s">
        <v>499</v>
      </c>
      <c r="J14" s="38" t="s">
        <v>500</v>
      </c>
      <c r="K14" s="67">
        <v>19.95</v>
      </c>
    </row>
    <row r="15" spans="1:15" x14ac:dyDescent="0.2">
      <c r="A15" s="38"/>
      <c r="B15" s="38" t="str">
        <f>IF(ISBLANK(A15)," ",VLOOKUP(A15,Table1[#All],2,FALSE))</f>
        <v xml:space="preserve"> </v>
      </c>
      <c r="C15" s="38"/>
      <c r="I15" s="66" t="s">
        <v>501</v>
      </c>
      <c r="J15" s="38" t="s">
        <v>502</v>
      </c>
      <c r="K15" s="67">
        <v>20.95</v>
      </c>
      <c r="N15" s="39" t="s">
        <v>503</v>
      </c>
    </row>
    <row r="16" spans="1:15" x14ac:dyDescent="0.2">
      <c r="A16" s="38"/>
      <c r="B16" s="38" t="str">
        <f>IF(ISBLANK(A16)," ",VLOOKUP(A16,Table1[#All],2,FALSE))</f>
        <v xml:space="preserve"> </v>
      </c>
      <c r="C16" s="38"/>
      <c r="I16" s="71" t="s">
        <v>475</v>
      </c>
      <c r="J16" s="72" t="s">
        <v>504</v>
      </c>
      <c r="K16" s="73">
        <v>21.95</v>
      </c>
      <c r="N16" s="39" t="s">
        <v>493</v>
      </c>
      <c r="O16" s="39"/>
    </row>
    <row r="17" spans="1:6" x14ac:dyDescent="0.2">
      <c r="A17" s="38"/>
      <c r="B17" s="38" t="str">
        <f>IF(ISBLANK(A17)," ",VLOOKUP(A17,Table1[#All],2,FALSE))</f>
        <v xml:space="preserve"> </v>
      </c>
      <c r="C17" s="38"/>
    </row>
    <row r="23" spans="1:6" ht="15" x14ac:dyDescent="0.25">
      <c r="B23" s="29" t="s">
        <v>505</v>
      </c>
      <c r="C23" s="29" t="s">
        <v>506</v>
      </c>
      <c r="D23" s="29" t="s">
        <v>507</v>
      </c>
      <c r="E23" s="29" t="s">
        <v>347</v>
      </c>
      <c r="F23" s="29" t="s">
        <v>508</v>
      </c>
    </row>
    <row r="24" spans="1:6" ht="15" x14ac:dyDescent="0.25">
      <c r="A24" s="29" t="s">
        <v>509</v>
      </c>
      <c r="B24">
        <v>1</v>
      </c>
      <c r="C24">
        <v>5</v>
      </c>
      <c r="D24">
        <v>10</v>
      </c>
      <c r="E24">
        <f>SUM(B24:D24)</f>
        <v>16</v>
      </c>
    </row>
    <row r="25" spans="1:6" ht="15" x14ac:dyDescent="0.25">
      <c r="A25" s="29" t="s">
        <v>510</v>
      </c>
      <c r="B25">
        <v>2</v>
      </c>
      <c r="C25">
        <v>4</v>
      </c>
      <c r="D25">
        <v>12</v>
      </c>
      <c r="E25">
        <f t="shared" ref="E25:E30" si="0">SUM(B25:D25)</f>
        <v>18</v>
      </c>
    </row>
    <row r="26" spans="1:6" ht="15" x14ac:dyDescent="0.25">
      <c r="A26" s="29" t="s">
        <v>511</v>
      </c>
      <c r="B26">
        <v>5</v>
      </c>
      <c r="C26">
        <v>2</v>
      </c>
      <c r="D26">
        <v>13</v>
      </c>
      <c r="E26">
        <f t="shared" si="0"/>
        <v>20</v>
      </c>
    </row>
    <row r="27" spans="1:6" ht="15" x14ac:dyDescent="0.25">
      <c r="A27" s="29" t="s">
        <v>512</v>
      </c>
      <c r="B27">
        <v>6</v>
      </c>
      <c r="C27">
        <v>3</v>
      </c>
      <c r="D27">
        <v>14</v>
      </c>
      <c r="E27">
        <f t="shared" si="0"/>
        <v>23</v>
      </c>
    </row>
    <row r="28" spans="1:6" ht="15" x14ac:dyDescent="0.25">
      <c r="A28" s="29" t="s">
        <v>513</v>
      </c>
      <c r="B28">
        <v>4</v>
      </c>
      <c r="C28">
        <v>1</v>
      </c>
      <c r="D28">
        <v>23</v>
      </c>
      <c r="E28">
        <f t="shared" si="0"/>
        <v>28</v>
      </c>
    </row>
    <row r="29" spans="1:6" ht="15" x14ac:dyDescent="0.25">
      <c r="A29" s="29" t="s">
        <v>514</v>
      </c>
      <c r="B29">
        <v>5</v>
      </c>
      <c r="C29">
        <v>7</v>
      </c>
      <c r="D29">
        <v>34</v>
      </c>
      <c r="E29">
        <f t="shared" si="0"/>
        <v>46</v>
      </c>
    </row>
    <row r="30" spans="1:6" ht="15" x14ac:dyDescent="0.25">
      <c r="A30" s="29" t="s">
        <v>515</v>
      </c>
      <c r="B30">
        <v>3</v>
      </c>
      <c r="C30">
        <v>4</v>
      </c>
      <c r="D30">
        <v>1</v>
      </c>
      <c r="E30">
        <f t="shared" si="0"/>
        <v>8</v>
      </c>
    </row>
    <row r="33" spans="1:8" ht="15" x14ac:dyDescent="0.25">
      <c r="A33" s="40" t="s">
        <v>516</v>
      </c>
      <c r="B33" s="40">
        <v>5</v>
      </c>
      <c r="C33" s="40">
        <v>10</v>
      </c>
      <c r="D33" s="40">
        <v>15</v>
      </c>
      <c r="E33" s="40">
        <v>20</v>
      </c>
      <c r="F33" s="40">
        <v>25</v>
      </c>
      <c r="G33" s="40">
        <v>30</v>
      </c>
      <c r="H33" s="40">
        <v>35</v>
      </c>
    </row>
    <row r="34" spans="1:8" ht="15" x14ac:dyDescent="0.25">
      <c r="A34" s="40" t="s">
        <v>508</v>
      </c>
      <c r="B34" s="40">
        <v>100</v>
      </c>
      <c r="C34" s="40">
        <v>500</v>
      </c>
      <c r="D34" s="40">
        <v>750</v>
      </c>
      <c r="E34" s="40">
        <v>1000</v>
      </c>
      <c r="F34" s="40">
        <v>1500</v>
      </c>
      <c r="G34" s="40">
        <v>2000</v>
      </c>
      <c r="H34" s="40">
        <v>3000</v>
      </c>
    </row>
    <row r="51" spans="1:9" x14ac:dyDescent="0.2">
      <c r="B51" t="s">
        <v>517</v>
      </c>
    </row>
    <row r="52" spans="1:9" x14ac:dyDescent="0.2">
      <c r="A52" t="s">
        <v>518</v>
      </c>
      <c r="B52">
        <v>1</v>
      </c>
      <c r="C52">
        <v>2</v>
      </c>
      <c r="D52">
        <v>3</v>
      </c>
      <c r="E52">
        <v>4</v>
      </c>
      <c r="F52">
        <v>5</v>
      </c>
      <c r="G52">
        <v>6</v>
      </c>
      <c r="H52">
        <v>7</v>
      </c>
      <c r="I52">
        <v>8</v>
      </c>
    </row>
    <row r="53" spans="1:9" x14ac:dyDescent="0.2">
      <c r="A53" s="41">
        <v>5000</v>
      </c>
      <c r="B53" s="42">
        <v>0.04</v>
      </c>
      <c r="C53" s="42">
        <v>0.38</v>
      </c>
      <c r="D53" s="42">
        <v>0.37</v>
      </c>
      <c r="E53" s="42">
        <v>0.36</v>
      </c>
      <c r="F53" s="42">
        <v>0.35</v>
      </c>
      <c r="G53" s="42">
        <v>0.34</v>
      </c>
      <c r="H53" s="42">
        <v>0.33</v>
      </c>
      <c r="I53" s="42">
        <v>0.32</v>
      </c>
    </row>
    <row r="54" spans="1:9" x14ac:dyDescent="0.2">
      <c r="A54" s="41">
        <v>10000</v>
      </c>
      <c r="B54" s="42">
        <v>4.4999999999999998E-2</v>
      </c>
      <c r="C54" s="42">
        <v>0.39</v>
      </c>
      <c r="D54" s="42">
        <v>0.38</v>
      </c>
      <c r="E54" s="42">
        <v>0.37</v>
      </c>
      <c r="F54" s="42">
        <v>0.36</v>
      </c>
      <c r="G54" s="42">
        <v>0.35</v>
      </c>
      <c r="H54" s="42">
        <v>0.34</v>
      </c>
      <c r="I54" s="42">
        <v>0.33</v>
      </c>
    </row>
    <row r="55" spans="1:9" x14ac:dyDescent="0.2">
      <c r="A55" s="41">
        <v>15000</v>
      </c>
      <c r="B55" s="42">
        <v>4.5999999999999999E-2</v>
      </c>
      <c r="C55" s="42">
        <v>0.4</v>
      </c>
      <c r="D55" s="42">
        <v>0.39</v>
      </c>
      <c r="E55" s="42">
        <v>0.38</v>
      </c>
      <c r="F55" s="42">
        <v>0.37</v>
      </c>
      <c r="G55" s="42">
        <v>0.36</v>
      </c>
      <c r="H55" s="42">
        <v>0.35</v>
      </c>
      <c r="I55" s="42">
        <v>0.34</v>
      </c>
    </row>
    <row r="56" spans="1:9" x14ac:dyDescent="0.2">
      <c r="A56" s="41">
        <v>20000</v>
      </c>
      <c r="B56" s="42">
        <v>4.7E-2</v>
      </c>
      <c r="C56" s="42">
        <v>0.41</v>
      </c>
      <c r="D56" s="42">
        <v>0.4</v>
      </c>
      <c r="E56" s="42">
        <v>0.39</v>
      </c>
      <c r="F56" s="42">
        <v>0.38</v>
      </c>
      <c r="G56" s="42">
        <v>0.37</v>
      </c>
      <c r="H56" s="42">
        <v>0.36</v>
      </c>
      <c r="I56" s="42">
        <v>0.35</v>
      </c>
    </row>
    <row r="57" spans="1:9" x14ac:dyDescent="0.2">
      <c r="A57" s="41">
        <v>25000</v>
      </c>
      <c r="B57" s="42">
        <v>4.8000000000000001E-2</v>
      </c>
      <c r="C57" s="42">
        <v>0.42</v>
      </c>
      <c r="D57" s="42">
        <v>0.41</v>
      </c>
      <c r="E57" s="42">
        <v>0.4</v>
      </c>
      <c r="F57" s="42">
        <v>0.39</v>
      </c>
      <c r="G57" s="42">
        <v>0.38</v>
      </c>
      <c r="H57" s="42">
        <v>0.37</v>
      </c>
      <c r="I57" s="42">
        <v>0.36</v>
      </c>
    </row>
    <row r="58" spans="1:9" x14ac:dyDescent="0.2">
      <c r="A58" s="41">
        <v>30000</v>
      </c>
      <c r="B58" s="42">
        <v>4.9000000000000002E-2</v>
      </c>
      <c r="C58" s="42">
        <v>0.43</v>
      </c>
      <c r="D58" s="42">
        <v>0.42</v>
      </c>
      <c r="E58" s="42">
        <v>0.41</v>
      </c>
      <c r="F58" s="42">
        <v>0.4</v>
      </c>
      <c r="G58" s="42">
        <v>0.39</v>
      </c>
      <c r="H58" s="42">
        <v>0.38</v>
      </c>
      <c r="I58" s="42">
        <v>0.37</v>
      </c>
    </row>
    <row r="66" spans="1:7" x14ac:dyDescent="0.2">
      <c r="A66" s="41" t="s">
        <v>519</v>
      </c>
      <c r="B66" t="s">
        <v>520</v>
      </c>
      <c r="C66" t="s">
        <v>521</v>
      </c>
    </row>
    <row r="67" spans="1:7" ht="15.75" x14ac:dyDescent="0.25">
      <c r="A67" s="41">
        <v>10000</v>
      </c>
      <c r="B67">
        <v>3</v>
      </c>
      <c r="C67" s="75"/>
      <c r="F67" s="39"/>
      <c r="G67" s="39"/>
    </row>
    <row r="68" spans="1:7" ht="15.75" x14ac:dyDescent="0.25">
      <c r="A68" s="41">
        <v>23000</v>
      </c>
      <c r="B68">
        <v>5</v>
      </c>
      <c r="C68" s="75"/>
      <c r="F68" s="39"/>
      <c r="G68" s="39"/>
    </row>
    <row r="69" spans="1:7" ht="15.75" x14ac:dyDescent="0.25">
      <c r="A69" s="41">
        <v>30000</v>
      </c>
      <c r="B69">
        <v>6</v>
      </c>
      <c r="C69" s="75"/>
      <c r="F69" s="39"/>
      <c r="G69" s="39"/>
    </row>
  </sheetData>
  <mergeCells count="1">
    <mergeCell ref="N1:O1"/>
  </mergeCell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8"/>
  <sheetViews>
    <sheetView workbookViewId="0"/>
  </sheetViews>
  <sheetFormatPr defaultRowHeight="12.75" x14ac:dyDescent="0.2"/>
  <cols>
    <col min="1" max="1" width="17.7109375" customWidth="1"/>
    <col min="2" max="2" width="20.85546875" bestFit="1" customWidth="1"/>
    <col min="6" max="6" width="10.85546875" bestFit="1" customWidth="1"/>
    <col min="14" max="14" width="10.140625" bestFit="1" customWidth="1"/>
    <col min="16" max="16" width="12.5703125" bestFit="1" customWidth="1"/>
    <col min="17" max="17" width="10.140625" bestFit="1" customWidth="1"/>
  </cols>
  <sheetData>
    <row r="1" spans="1:17" ht="15.75" thickBot="1" x14ac:dyDescent="0.3">
      <c r="A1" s="24" t="s">
        <v>348</v>
      </c>
      <c r="B1" s="43" t="s">
        <v>522</v>
      </c>
      <c r="C1" s="43" t="s">
        <v>523</v>
      </c>
      <c r="F1" s="38"/>
      <c r="G1" s="44" t="s">
        <v>524</v>
      </c>
      <c r="K1" s="45" t="s">
        <v>525</v>
      </c>
    </row>
    <row r="2" spans="1:17" ht="15" x14ac:dyDescent="0.25">
      <c r="A2" s="24"/>
      <c r="B2" s="24" t="s">
        <v>658</v>
      </c>
      <c r="C2" s="24" t="s">
        <v>526</v>
      </c>
      <c r="F2" s="46" t="s">
        <v>527</v>
      </c>
      <c r="G2" s="47" t="s">
        <v>528</v>
      </c>
      <c r="H2" s="48"/>
    </row>
    <row r="3" spans="1:17" ht="15" x14ac:dyDescent="0.25">
      <c r="A3" s="24"/>
      <c r="B3" s="24" t="s">
        <v>565</v>
      </c>
      <c r="C3" s="24" t="s">
        <v>659</v>
      </c>
      <c r="F3" s="46" t="s">
        <v>529</v>
      </c>
      <c r="G3" s="47" t="s">
        <v>530</v>
      </c>
      <c r="H3" s="48"/>
      <c r="K3" s="29"/>
      <c r="L3" s="29"/>
      <c r="M3" s="29"/>
      <c r="N3" s="29" t="s">
        <v>531</v>
      </c>
      <c r="O3" s="29"/>
      <c r="P3" t="s">
        <v>532</v>
      </c>
      <c r="Q3" t="s">
        <v>532</v>
      </c>
    </row>
    <row r="4" spans="1:17" ht="15.75" thickBot="1" x14ac:dyDescent="0.3">
      <c r="A4" s="24"/>
      <c r="B4" s="24"/>
      <c r="C4" s="24"/>
      <c r="F4" s="46" t="s">
        <v>312</v>
      </c>
      <c r="G4" s="47" t="s">
        <v>533</v>
      </c>
      <c r="H4" s="48"/>
      <c r="K4" s="49"/>
      <c r="L4" s="49" t="s">
        <v>534</v>
      </c>
      <c r="M4" s="49" t="s">
        <v>411</v>
      </c>
      <c r="N4" s="49" t="s">
        <v>535</v>
      </c>
      <c r="O4" s="49" t="s">
        <v>349</v>
      </c>
      <c r="P4" s="49" t="s">
        <v>536</v>
      </c>
      <c r="Q4" s="49" t="s">
        <v>537</v>
      </c>
    </row>
    <row r="5" spans="1:17" ht="15" x14ac:dyDescent="0.25">
      <c r="A5" s="24" t="s">
        <v>538</v>
      </c>
      <c r="B5" s="24"/>
      <c r="C5" s="24"/>
      <c r="F5" s="46" t="s">
        <v>303</v>
      </c>
      <c r="G5" s="47" t="s">
        <v>539</v>
      </c>
      <c r="H5" s="48"/>
      <c r="K5" t="s">
        <v>371</v>
      </c>
      <c r="L5">
        <v>1234</v>
      </c>
      <c r="M5" t="s">
        <v>423</v>
      </c>
      <c r="O5">
        <v>100</v>
      </c>
    </row>
    <row r="6" spans="1:17" ht="15" x14ac:dyDescent="0.25">
      <c r="A6" s="24"/>
      <c r="C6" s="24"/>
      <c r="F6" s="46" t="s">
        <v>328</v>
      </c>
      <c r="G6" s="47" t="s">
        <v>540</v>
      </c>
      <c r="H6" s="48"/>
      <c r="K6" t="s">
        <v>541</v>
      </c>
      <c r="L6">
        <v>2345</v>
      </c>
      <c r="M6" t="s">
        <v>431</v>
      </c>
      <c r="O6">
        <v>300</v>
      </c>
    </row>
    <row r="7" spans="1:17" ht="15" x14ac:dyDescent="0.25">
      <c r="A7" s="24"/>
      <c r="B7" s="24"/>
      <c r="C7" s="24"/>
      <c r="F7" s="46" t="s">
        <v>299</v>
      </c>
      <c r="G7" s="47" t="s">
        <v>542</v>
      </c>
      <c r="H7" s="48"/>
      <c r="K7" t="s">
        <v>543</v>
      </c>
      <c r="L7">
        <v>6554</v>
      </c>
      <c r="M7" t="s">
        <v>431</v>
      </c>
      <c r="O7">
        <v>400</v>
      </c>
    </row>
    <row r="8" spans="1:17" ht="15.75" thickBot="1" x14ac:dyDescent="0.3">
      <c r="A8" s="24"/>
      <c r="B8" s="43" t="s">
        <v>522</v>
      </c>
      <c r="C8" s="43" t="s">
        <v>523</v>
      </c>
      <c r="F8" s="46" t="s">
        <v>309</v>
      </c>
      <c r="G8" s="47" t="s">
        <v>544</v>
      </c>
      <c r="H8" s="48"/>
      <c r="K8" t="s">
        <v>545</v>
      </c>
      <c r="L8">
        <v>6789</v>
      </c>
      <c r="M8" t="s">
        <v>435</v>
      </c>
      <c r="O8">
        <v>500</v>
      </c>
    </row>
    <row r="9" spans="1:17" ht="15" x14ac:dyDescent="0.25">
      <c r="A9" s="24" t="s">
        <v>546</v>
      </c>
      <c r="B9" s="24"/>
      <c r="C9" s="24"/>
      <c r="F9" s="46" t="s">
        <v>547</v>
      </c>
      <c r="G9" s="47" t="s">
        <v>542</v>
      </c>
      <c r="H9" s="48"/>
      <c r="K9" t="s">
        <v>328</v>
      </c>
      <c r="L9">
        <v>5456</v>
      </c>
      <c r="M9" t="s">
        <v>423</v>
      </c>
      <c r="O9">
        <v>200</v>
      </c>
    </row>
    <row r="10" spans="1:17" ht="15" x14ac:dyDescent="0.25">
      <c r="A10" s="24" t="s">
        <v>546</v>
      </c>
      <c r="B10" s="24"/>
      <c r="C10" s="24"/>
      <c r="F10" s="46" t="s">
        <v>548</v>
      </c>
      <c r="G10" s="47" t="s">
        <v>542</v>
      </c>
      <c r="H10" s="48"/>
      <c r="K10" t="s">
        <v>549</v>
      </c>
      <c r="L10">
        <v>4456</v>
      </c>
      <c r="M10" t="s">
        <v>431</v>
      </c>
      <c r="O10">
        <v>800</v>
      </c>
    </row>
    <row r="11" spans="1:17" ht="15" x14ac:dyDescent="0.25">
      <c r="A11" s="24"/>
      <c r="B11" s="24"/>
      <c r="C11" s="24"/>
      <c r="F11" s="46" t="s">
        <v>550</v>
      </c>
      <c r="G11" s="47" t="s">
        <v>551</v>
      </c>
      <c r="H11" s="48"/>
      <c r="K11" t="s">
        <v>552</v>
      </c>
      <c r="L11">
        <v>5678</v>
      </c>
      <c r="M11" t="s">
        <v>23</v>
      </c>
      <c r="O11">
        <v>500</v>
      </c>
    </row>
    <row r="12" spans="1:17" ht="15" x14ac:dyDescent="0.25">
      <c r="A12" s="24"/>
      <c r="B12" s="24"/>
      <c r="C12" s="24"/>
      <c r="F12" s="46" t="s">
        <v>553</v>
      </c>
      <c r="G12" s="47" t="s">
        <v>540</v>
      </c>
      <c r="H12" s="48"/>
      <c r="K12" t="s">
        <v>554</v>
      </c>
      <c r="L12">
        <v>4345</v>
      </c>
      <c r="M12" t="s">
        <v>23</v>
      </c>
      <c r="O12">
        <v>600</v>
      </c>
    </row>
    <row r="13" spans="1:17" ht="15" x14ac:dyDescent="0.25">
      <c r="A13" s="24" t="s">
        <v>555</v>
      </c>
      <c r="B13" s="24"/>
      <c r="C13" s="24"/>
      <c r="F13" s="46" t="s">
        <v>556</v>
      </c>
      <c r="G13" s="47" t="s">
        <v>557</v>
      </c>
      <c r="H13" s="48"/>
      <c r="K13" t="s">
        <v>558</v>
      </c>
      <c r="L13">
        <v>7897</v>
      </c>
      <c r="M13" t="s">
        <v>423</v>
      </c>
      <c r="O13">
        <v>900</v>
      </c>
    </row>
    <row r="14" spans="1:17" ht="15" x14ac:dyDescent="0.25">
      <c r="A14" s="24" t="s">
        <v>559</v>
      </c>
      <c r="B14" s="24"/>
      <c r="C14" s="24"/>
      <c r="F14" s="44" t="s">
        <v>347</v>
      </c>
      <c r="G14" s="50"/>
      <c r="H14" s="48"/>
      <c r="K14" t="s">
        <v>560</v>
      </c>
      <c r="L14">
        <v>3468</v>
      </c>
      <c r="M14" t="s">
        <v>431</v>
      </c>
      <c r="O14">
        <v>300</v>
      </c>
    </row>
    <row r="15" spans="1:17" x14ac:dyDescent="0.2">
      <c r="H15" s="48"/>
      <c r="K15" t="s">
        <v>561</v>
      </c>
      <c r="L15">
        <v>4220</v>
      </c>
      <c r="M15" t="s">
        <v>435</v>
      </c>
      <c r="O15">
        <v>700</v>
      </c>
    </row>
    <row r="16" spans="1:17" x14ac:dyDescent="0.2">
      <c r="K16" t="s">
        <v>562</v>
      </c>
      <c r="L16">
        <v>7655</v>
      </c>
      <c r="M16" t="s">
        <v>23</v>
      </c>
      <c r="O16">
        <v>700</v>
      </c>
    </row>
    <row r="18" spans="6:11" x14ac:dyDescent="0.2">
      <c r="F18" t="s">
        <v>563</v>
      </c>
      <c r="K18" t="s">
        <v>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Payroll</vt:lpstr>
      <vt:lpstr>Rides</vt:lpstr>
      <vt:lpstr>CHARTING</vt:lpstr>
      <vt:lpstr>if-and-or</vt:lpstr>
      <vt:lpstr>sum sumif</vt:lpstr>
      <vt:lpstr>Sheet1</vt:lpstr>
      <vt:lpstr>Count</vt:lpstr>
      <vt:lpstr>Lookup-Match</vt:lpstr>
      <vt:lpstr>EXACT-TRIM-VALUE</vt:lpstr>
      <vt:lpstr>Round iferror</vt:lpstr>
      <vt:lpstr>ABS-TRUNC-DATES</vt:lpstr>
      <vt:lpstr>TEXT</vt:lpstr>
    </vt:vector>
  </TitlesOfParts>
  <Company>Logical Operations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 Turner</cp:lastModifiedBy>
  <dcterms:created xsi:type="dcterms:W3CDTF">2008-12-08T16:33:45Z</dcterms:created>
  <dcterms:modified xsi:type="dcterms:W3CDTF">2025-01-04T21:30:27Z</dcterms:modified>
</cp:coreProperties>
</file>